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50" windowWidth="15600" windowHeight="1108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M31"/>
  <c r="H31" s="1"/>
  <c r="O31"/>
  <c r="P31"/>
  <c r="M32"/>
  <c r="H32" s="1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M66"/>
  <c r="H66" s="1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M78"/>
  <c r="H78" s="1"/>
  <c r="O78"/>
  <c r="P78"/>
  <c r="M79"/>
  <c r="H79" s="1"/>
  <c r="O79"/>
  <c r="P79"/>
  <c r="M80"/>
  <c r="H80" s="1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P86"/>
  <c r="M87"/>
  <c r="H87" s="1"/>
  <c r="O87"/>
  <c r="P87"/>
  <c r="M88"/>
  <c r="H88" s="1"/>
  <c r="O88"/>
  <c r="P88"/>
  <c r="M89"/>
  <c r="H89" s="1"/>
  <c r="O89"/>
  <c r="P89"/>
  <c r="H90"/>
  <c r="M90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M102"/>
  <c r="H102" s="1"/>
  <c r="O102"/>
  <c r="P102"/>
  <c r="M103"/>
  <c r="H103" s="1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P161"/>
  <c r="H162"/>
  <c r="M162"/>
  <c r="O162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H19" s="1"/>
  <c r="O167"/>
  <c r="P167"/>
  <c r="J72" l="1"/>
  <c r="H18"/>
  <c r="I162"/>
  <c r="J159"/>
  <c r="J158"/>
  <c r="J126"/>
  <c r="I97"/>
  <c r="J94"/>
  <c r="I68"/>
  <c r="I55"/>
  <c r="J167"/>
  <c r="J165"/>
  <c r="I154"/>
  <c r="I129"/>
  <c r="I79"/>
  <c r="I39"/>
  <c r="J166"/>
  <c r="I155"/>
  <c r="J151"/>
  <c r="J119"/>
  <c r="N119" s="1"/>
  <c r="K119" s="1"/>
  <c r="I90"/>
  <c r="I86"/>
  <c r="J30"/>
  <c r="I161"/>
  <c r="I147"/>
  <c r="I140"/>
  <c r="J133"/>
  <c r="I108"/>
  <c r="J101"/>
  <c r="J65"/>
  <c r="J49"/>
  <c r="I115"/>
  <c r="I33"/>
  <c r="I122"/>
  <c r="J52"/>
  <c r="J36"/>
  <c r="H17"/>
  <c r="J27"/>
  <c r="I165"/>
  <c r="J162"/>
  <c r="N162" s="1"/>
  <c r="K162" s="1"/>
  <c r="I158"/>
  <c r="J155"/>
  <c r="I151"/>
  <c r="I144"/>
  <c r="N144" s="1"/>
  <c r="K144" s="1"/>
  <c r="J137"/>
  <c r="I133"/>
  <c r="J130"/>
  <c r="I126"/>
  <c r="N126" s="1"/>
  <c r="K126" s="1"/>
  <c r="J123"/>
  <c r="I119"/>
  <c r="I112"/>
  <c r="J105"/>
  <c r="I101"/>
  <c r="J98"/>
  <c r="I94"/>
  <c r="J87"/>
  <c r="I83"/>
  <c r="J76"/>
  <c r="I72"/>
  <c r="J69"/>
  <c r="I65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J73"/>
  <c r="I69"/>
  <c r="N69" s="1"/>
  <c r="K69" s="1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N77" s="1"/>
  <c r="K77" s="1"/>
  <c r="J74"/>
  <c r="I70"/>
  <c r="N70" s="1"/>
  <c r="K70" s="1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I111"/>
  <c r="I104"/>
  <c r="I100"/>
  <c r="J97"/>
  <c r="I93"/>
  <c r="J90"/>
  <c r="N90" s="1"/>
  <c r="K90" s="1"/>
  <c r="J86"/>
  <c r="I82"/>
  <c r="N82" s="1"/>
  <c r="K82" s="1"/>
  <c r="I75"/>
  <c r="J68"/>
  <c r="N68" s="1"/>
  <c r="K68" s="1"/>
  <c r="I64"/>
  <c r="I61"/>
  <c r="J58"/>
  <c r="I48"/>
  <c r="I45"/>
  <c r="J42"/>
  <c r="J33"/>
  <c r="N33" s="1"/>
  <c r="K33" s="1"/>
  <c r="N151"/>
  <c r="K151" s="1"/>
  <c r="N158"/>
  <c r="K158" s="1"/>
  <c r="N155"/>
  <c r="K155" s="1"/>
  <c r="N131"/>
  <c r="K131" s="1"/>
  <c r="I62"/>
  <c r="I58"/>
  <c r="I54"/>
  <c r="I50"/>
  <c r="I46"/>
  <c r="N46" s="1"/>
  <c r="K46" s="1"/>
  <c r="I42"/>
  <c r="I38"/>
  <c r="I34"/>
  <c r="I30"/>
  <c r="N30" s="1"/>
  <c r="K30" s="1"/>
  <c r="I26"/>
  <c r="J164"/>
  <c r="J160"/>
  <c r="J156"/>
  <c r="J152"/>
  <c r="N152" s="1"/>
  <c r="K152" s="1"/>
  <c r="J148"/>
  <c r="J144"/>
  <c r="J140"/>
  <c r="N140" s="1"/>
  <c r="K140" s="1"/>
  <c r="J136"/>
  <c r="J132"/>
  <c r="J128"/>
  <c r="J124"/>
  <c r="J120"/>
  <c r="J116"/>
  <c r="J112"/>
  <c r="J108"/>
  <c r="J104"/>
  <c r="I99"/>
  <c r="I95"/>
  <c r="I91"/>
  <c r="N91" s="1"/>
  <c r="K91" s="1"/>
  <c r="I87"/>
  <c r="J83"/>
  <c r="N83" s="1"/>
  <c r="K83" s="1"/>
  <c r="J79"/>
  <c r="J75"/>
  <c r="J71"/>
  <c r="J67"/>
  <c r="J63"/>
  <c r="J59"/>
  <c r="J55"/>
  <c r="N55" s="1"/>
  <c r="K55" s="1"/>
  <c r="J51"/>
  <c r="J47"/>
  <c r="J43"/>
  <c r="N43" s="1"/>
  <c r="K43" s="1"/>
  <c r="J39"/>
  <c r="J35"/>
  <c r="N35" s="1"/>
  <c r="K35" s="1"/>
  <c r="J31"/>
  <c r="N31" s="1"/>
  <c r="K31" s="1"/>
  <c r="H16"/>
  <c r="N39" l="1"/>
  <c r="K39" s="1"/>
  <c r="N108"/>
  <c r="K108" s="1"/>
  <c r="N94"/>
  <c r="K94" s="1"/>
  <c r="N165"/>
  <c r="K165" s="1"/>
  <c r="N148"/>
  <c r="K148" s="1"/>
  <c r="N54"/>
  <c r="K54" s="1"/>
  <c r="N161"/>
  <c r="K161" s="1"/>
  <c r="N115"/>
  <c r="K115" s="1"/>
  <c r="N107"/>
  <c r="K107" s="1"/>
  <c r="N57"/>
  <c r="K57" s="1"/>
  <c r="N116"/>
  <c r="K116" s="1"/>
  <c r="N79"/>
  <c r="K79" s="1"/>
  <c r="N78"/>
  <c r="K78" s="1"/>
  <c r="N101"/>
  <c r="K101" s="1"/>
  <c r="N38"/>
  <c r="K38" s="1"/>
  <c r="N73"/>
  <c r="K73" s="1"/>
  <c r="N65"/>
  <c r="K65" s="1"/>
  <c r="N49"/>
  <c r="K49" s="1"/>
  <c r="N37"/>
  <c r="K37" s="1"/>
  <c r="N27"/>
  <c r="K27" s="1"/>
  <c r="N26"/>
  <c r="K26" s="1"/>
  <c r="N100"/>
  <c r="K100" s="1"/>
  <c r="N98"/>
  <c r="K98" s="1"/>
  <c r="N97"/>
  <c r="K97" s="1"/>
  <c r="N96"/>
  <c r="K96" s="1"/>
  <c r="N88"/>
  <c r="K88" s="1"/>
  <c r="N74"/>
  <c r="K74" s="1"/>
  <c r="N76"/>
  <c r="K76" s="1"/>
  <c r="N72"/>
  <c r="K72" s="1"/>
  <c r="N62"/>
  <c r="K62" s="1"/>
  <c r="N122"/>
  <c r="K122" s="1"/>
  <c r="N112"/>
  <c r="K112" s="1"/>
  <c r="N99"/>
  <c r="K99" s="1"/>
  <c r="N86"/>
  <c r="K86" s="1"/>
  <c r="N133"/>
  <c r="K133" s="1"/>
  <c r="N89"/>
  <c r="K89" s="1"/>
  <c r="I18"/>
  <c r="J18"/>
  <c r="N92"/>
  <c r="K92" s="1"/>
  <c r="N47"/>
  <c r="K47" s="1"/>
  <c r="N93"/>
  <c r="K93" s="1"/>
  <c r="N163"/>
  <c r="K163" s="1"/>
  <c r="N109"/>
  <c r="K109" s="1"/>
  <c r="N157"/>
  <c r="K157" s="1"/>
  <c r="N142"/>
  <c r="K142" s="1"/>
  <c r="N123"/>
  <c r="K123" s="1"/>
  <c r="N120"/>
  <c r="K120" s="1"/>
  <c r="N110"/>
  <c r="K110" s="1"/>
  <c r="N87"/>
  <c r="K87" s="1"/>
  <c r="N84"/>
  <c r="K84" s="1"/>
  <c r="N61"/>
  <c r="K61" s="1"/>
  <c r="N36"/>
  <c r="K36" s="1"/>
  <c r="N28"/>
  <c r="K28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<sst xmlns="http://schemas.openxmlformats.org/spreadsheetml/2006/main" count="247" uniqueCount="118">
  <si>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</si>
  <si>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</si>
  <si>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</si>
  <si>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</si>
  <si>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</si>
  <si>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</si>
  <si>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</si>
  <si>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</si>
  <si>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</si>
  <si>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</si>
  <si>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</si>
  <si>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</si>
  <si>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</si>
  <si>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</si>
  <si>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</si>
  <si>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</si>
  <si>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</si>
  <si>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</si>
  <si>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</si>
  <si>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</si>
  <si>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</si>
  <si>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</si>
  <si>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</si>
  <si>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</si>
  <si>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</si>
  <si>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</si>
  <si>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</si>
  <si>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</si>
  <si>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</si>
  <si>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</si>
  <si>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</si>
  <si>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</si>
  <si>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</si>
  <si>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</si>
  <si>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</si>
  <si>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</si>
  <si>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</si>
  <si>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</si>
  <si>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</si>
  <si>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</si>
  <si>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</si>
  <si>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</si>
  <si>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</si>
  <si>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</si>
  <si>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</si>
  <si>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</si>
  <si>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</si>
  <si>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</si>
  <si>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</si>
  <si>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</si>
  <si>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x</t>
  </si>
  <si>
    <t>P21</t>
  </si>
  <si>
    <t>Filosofía</t>
  </si>
  <si>
    <t>Ciencias Sociales</t>
  </si>
  <si>
    <t>Español I</t>
  </si>
  <si>
    <t>Matemática</t>
  </si>
  <si>
    <t>Métodos del Trabajo Intelectual</t>
  </si>
  <si>
    <t>Biología</t>
  </si>
  <si>
    <t>Anatomía y Fisiología Humana I</t>
  </si>
  <si>
    <t>Español II</t>
  </si>
  <si>
    <t>Bioquímica</t>
  </si>
  <si>
    <t>Introducción a Enfermería</t>
  </si>
  <si>
    <t xml:space="preserve">Psicología </t>
  </si>
  <si>
    <t>Antropología de la Salud</t>
  </si>
  <si>
    <t>Anatomía y Fisiología Humana II</t>
  </si>
  <si>
    <t xml:space="preserve"> Microbiología y Parasitología Humana</t>
  </si>
  <si>
    <t xml:space="preserve"> Proceso de Enfermería</t>
  </si>
  <si>
    <t xml:space="preserve"> Bioestadística</t>
  </si>
  <si>
    <t xml:space="preserve"> Enfermería Básica I</t>
  </si>
  <si>
    <t>Educación para la Salud</t>
  </si>
  <si>
    <t xml:space="preserve"> Enfermería en Crecimiento y Desarrollo Humano</t>
  </si>
  <si>
    <t xml:space="preserve"> Nutrición y Dietética</t>
  </si>
  <si>
    <t xml:space="preserve"> Semiología y Patología Clínica</t>
  </si>
  <si>
    <t xml:space="preserve"> Epidemiología</t>
  </si>
  <si>
    <t xml:space="preserve"> Enfermería Básica II</t>
  </si>
  <si>
    <t>Enfermería Médico Quirúrgico I</t>
  </si>
  <si>
    <t>Enfermería en Salud Mental</t>
  </si>
  <si>
    <t>Medicina Tradicional</t>
  </si>
  <si>
    <t>Farmacología</t>
  </si>
  <si>
    <t>Investigación en Salud I</t>
  </si>
  <si>
    <t>Enfermería Médico Quirúrgico II</t>
  </si>
  <si>
    <t>Enfermería en Salud Pública y Comunitaria I</t>
  </si>
  <si>
    <t>Enfermería  en Psiquiatría</t>
  </si>
  <si>
    <t>Enfermería en Salud de la Mujer I</t>
  </si>
  <si>
    <t xml:space="preserve">Terapéutica </t>
  </si>
  <si>
    <t xml:space="preserve">Enfermería en Neonatología </t>
  </si>
  <si>
    <t>Enfermería en Salud Pública y Comunitaria II</t>
  </si>
  <si>
    <t>Investigación en Salud II</t>
  </si>
  <si>
    <t>Enfermería en Geriatría y Gerontología</t>
  </si>
  <si>
    <t>Enfermería en Salud de la Mujer II</t>
  </si>
  <si>
    <t>Enfermería en Pediatría</t>
  </si>
  <si>
    <t>Gerencia y Liderazgo en Enfermería I</t>
  </si>
  <si>
    <t>Urgencias Médico Quirúrgicas</t>
  </si>
  <si>
    <t>Seminario taller de Investigación en salud</t>
  </si>
  <si>
    <t>Prácticas Pre-Profesionales I</t>
  </si>
  <si>
    <t xml:space="preserve">Enfermería en Cuidados Intensivos </t>
  </si>
  <si>
    <t>Gerencia y Liderazgo en Enfermería II</t>
  </si>
  <si>
    <t>Medicina Legal</t>
  </si>
  <si>
    <t>Ginecología</t>
  </si>
  <si>
    <t>Ética y Bioética en Enfermería</t>
  </si>
  <si>
    <r>
      <t>Prácticas</t>
    </r>
    <r>
      <rPr>
        <b/>
        <sz val="12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Pre-Profesionales II</t>
    </r>
  </si>
  <si>
    <t>Experiencia Clínica y Comunitaria</t>
  </si>
  <si>
    <t>Quechua I</t>
  </si>
  <si>
    <t>Quechua II</t>
  </si>
  <si>
    <t>Inglés I</t>
  </si>
  <si>
    <t>Inglés II</t>
  </si>
  <si>
    <t>Epistemología (Electivo)</t>
  </si>
  <si>
    <t>Fisiopatología (Electivo)</t>
  </si>
  <si>
    <t>Teatro (Co-curricular)</t>
  </si>
  <si>
    <t>Computación (Electivo)</t>
  </si>
  <si>
    <t>Pedagogía general (Electivo)</t>
  </si>
  <si>
    <t>Medicina física y rehabilitación (Electivo)</t>
  </si>
  <si>
    <t>Etnología andina(Electivo)</t>
  </si>
  <si>
    <t>Coro (Co-curricular)</t>
  </si>
  <si>
    <t>Radio comunicación (Co-curricular)</t>
  </si>
  <si>
    <t>UNIVERSIDAD NACIONAL DE SAN CRISTÓBAL DE HUAMANGA</t>
  </si>
  <si>
    <t>ENFERMERÍA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</si>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</sst>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4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3" zoomScale="85" zoomScaleNormal="82" zoomScaleSheetLayoutView="85" workbookViewId="0">
      <selection activeCell="F93" sqref="F93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2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2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2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2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3" t="s">
        <v>46</v>
      </c>
      <c r="M5" s="1"/>
      <c r="N5" s="1"/>
      <c r="O5" s="1"/>
      <c r="P5" s="1"/>
    </row>
    <row r="6" spans="2:16" ht="16.5" customHeight="1">
      <c r="B6" s="138" t="s">
        <v>45</v>
      </c>
      <c r="C6" s="139"/>
      <c r="D6" s="116"/>
      <c r="E6" s="140" t="s">
        <v>115</v>
      </c>
      <c r="F6" s="141"/>
      <c r="G6" s="141"/>
      <c r="H6" s="141"/>
      <c r="I6" s="141"/>
      <c r="J6" s="141"/>
      <c r="K6" s="141"/>
      <c r="L6" s="142"/>
    </row>
    <row r="7" spans="2:16" ht="39.75" customHeight="1">
      <c r="B7" s="101" t="s">
        <v>44</v>
      </c>
      <c r="C7" s="110" t="s">
        <v>116</v>
      </c>
      <c r="D7" s="111"/>
      <c r="E7" s="111"/>
      <c r="F7" s="111"/>
      <c r="G7" s="112"/>
      <c r="H7" s="100" t="s">
        <v>43</v>
      </c>
      <c r="I7" s="99" t="s">
        <v>51</v>
      </c>
      <c r="J7" s="113" t="s">
        <v>42</v>
      </c>
      <c r="K7" s="113"/>
      <c r="L7" s="98">
        <v>42240</v>
      </c>
    </row>
    <row r="8" spans="2:16" ht="28.5" customHeight="1">
      <c r="B8" s="97" t="s">
        <v>41</v>
      </c>
      <c r="C8" s="96" t="s">
        <v>25</v>
      </c>
      <c r="D8" s="95"/>
      <c r="E8" s="95"/>
      <c r="F8" s="95"/>
      <c r="G8" s="95"/>
      <c r="H8" s="8"/>
      <c r="I8" s="8"/>
      <c r="J8" s="113" t="s">
        <v>40</v>
      </c>
      <c r="K8" s="113"/>
      <c r="L8" s="94">
        <v>5</v>
      </c>
    </row>
    <row r="9" spans="2:16" ht="28.5" customHeight="1">
      <c r="B9" s="8"/>
      <c r="C9" s="8"/>
      <c r="D9" s="8"/>
      <c r="E9" s="95"/>
      <c r="F9" s="95"/>
      <c r="G9" s="95"/>
      <c r="H9" s="8"/>
      <c r="I9" s="8"/>
      <c r="J9" s="113" t="s">
        <v>39</v>
      </c>
      <c r="K9" s="113"/>
      <c r="L9" s="94">
        <v>2</v>
      </c>
    </row>
    <row r="10" spans="2:16" ht="27.75" customHeight="1">
      <c r="B10" s="114" t="s">
        <v>38</v>
      </c>
      <c r="C10" s="115"/>
      <c r="D10" s="116"/>
      <c r="E10" s="89"/>
      <c r="F10" s="82"/>
      <c r="H10" s="89"/>
      <c r="I10" s="82"/>
      <c r="J10" s="89"/>
      <c r="K10" s="82"/>
      <c r="L10" s="82"/>
      <c r="M10" s="58"/>
      <c r="N10" s="58"/>
    </row>
    <row r="11" spans="2:16" ht="12.75">
      <c r="B11" s="8"/>
      <c r="C11" s="53"/>
      <c r="D11" s="92" t="s">
        <v>37</v>
      </c>
      <c r="E11" s="93" t="s">
        <v>36</v>
      </c>
      <c r="F11" s="92" t="s">
        <v>35</v>
      </c>
      <c r="G11" s="89"/>
      <c r="H11" s="89"/>
      <c r="I11" s="89"/>
      <c r="J11" s="89"/>
      <c r="K11" s="89"/>
      <c r="L11" s="8"/>
    </row>
    <row r="12" spans="2:16" ht="12.75">
      <c r="B12" s="8"/>
      <c r="C12" s="53"/>
      <c r="D12" s="91" t="s">
        <v>50</v>
      </c>
      <c r="E12" s="90"/>
      <c r="F12" s="90"/>
      <c r="G12" s="89"/>
      <c r="H12" s="89"/>
      <c r="I12" s="89"/>
      <c r="J12" s="89"/>
      <c r="K12" s="89"/>
      <c r="L12" s="8"/>
    </row>
    <row r="13" spans="2:16" ht="12.75">
      <c r="B13" s="8"/>
      <c r="C13" s="53"/>
      <c r="D13" s="88"/>
      <c r="E13" s="87" t="str">
        <f>+IF(D12&gt;0,D11,IF(E12&gt;0,E11,IF(F12&gt;0,F11,"-")))</f>
        <v>Semestre</v>
      </c>
      <c r="G13" s="53"/>
      <c r="H13" s="86">
        <v>16</v>
      </c>
      <c r="I13" s="85" t="s">
        <v>4</v>
      </c>
      <c r="J13" s="86">
        <v>32</v>
      </c>
      <c r="K13" s="85" t="s">
        <v>3</v>
      </c>
      <c r="L13" s="8"/>
    </row>
    <row r="14" spans="2:16" ht="27.75" customHeight="1">
      <c r="B14" s="84" t="s">
        <v>34</v>
      </c>
      <c r="C14" s="83"/>
      <c r="D14" s="59"/>
      <c r="E14" s="82"/>
      <c r="F14" s="82"/>
      <c r="G14" s="82"/>
      <c r="H14" s="82"/>
      <c r="I14" s="82"/>
      <c r="J14" s="82"/>
      <c r="K14" s="82"/>
      <c r="L14" s="82"/>
      <c r="M14" s="58"/>
      <c r="N14" s="58"/>
    </row>
    <row r="15" spans="2:16" ht="32.25" customHeight="1">
      <c r="B15" s="81"/>
      <c r="C15" s="8"/>
      <c r="D15" s="80"/>
      <c r="E15" s="80"/>
      <c r="F15" s="117" t="s">
        <v>33</v>
      </c>
      <c r="G15" s="118"/>
      <c r="H15" s="118"/>
      <c r="I15" s="117" t="s">
        <v>32</v>
      </c>
      <c r="J15" s="118"/>
      <c r="K15" s="118"/>
      <c r="L15" s="48" t="s">
        <v>31</v>
      </c>
      <c r="M15" s="58"/>
      <c r="N15" s="58"/>
    </row>
    <row r="16" spans="2:16" ht="12.75">
      <c r="B16" s="8"/>
      <c r="C16" s="53"/>
      <c r="D16" s="53"/>
      <c r="E16" s="68" t="s">
        <v>30</v>
      </c>
      <c r="F16" s="78">
        <f t="shared" ref="F16:K16" si="0">+SUM(F24:F167)</f>
        <v>2208</v>
      </c>
      <c r="G16" s="78">
        <f t="shared" si="0"/>
        <v>3328</v>
      </c>
      <c r="H16" s="78">
        <f t="shared" si="0"/>
        <v>5536</v>
      </c>
      <c r="I16" s="79">
        <f t="shared" si="0"/>
        <v>138</v>
      </c>
      <c r="J16" s="78">
        <f t="shared" si="0"/>
        <v>104</v>
      </c>
      <c r="K16" s="77">
        <f t="shared" si="0"/>
        <v>242</v>
      </c>
      <c r="L16" s="76">
        <f>+IF(SUM(L17:L19)&gt;0,SUM(L17:L19,),"-")</f>
        <v>1</v>
      </c>
    </row>
    <row r="17" spans="2:16" ht="12.75">
      <c r="B17" s="8"/>
      <c r="C17" s="53"/>
      <c r="D17" s="53"/>
      <c r="E17" s="68" t="s">
        <v>29</v>
      </c>
      <c r="F17" s="42">
        <f t="shared" ref="F17:K17" si="1">+SUMIF($D$24:$D$167,"N",F$24:F$167)</f>
        <v>1776</v>
      </c>
      <c r="G17" s="42">
        <f t="shared" si="1"/>
        <v>2944</v>
      </c>
      <c r="H17" s="42">
        <f t="shared" si="1"/>
        <v>4720</v>
      </c>
      <c r="I17" s="75">
        <f t="shared" si="1"/>
        <v>111</v>
      </c>
      <c r="J17" s="42">
        <f t="shared" si="1"/>
        <v>92</v>
      </c>
      <c r="K17" s="74">
        <f t="shared" si="1"/>
        <v>203</v>
      </c>
      <c r="L17" s="73">
        <f>+IF(K17&gt;0,K17/K16,"-")</f>
        <v>0.83884297520661155</v>
      </c>
      <c r="O17" s="63" t="s">
        <v>28</v>
      </c>
      <c r="P17" s="63" t="s">
        <v>27</v>
      </c>
    </row>
    <row r="18" spans="2:16" ht="12.75">
      <c r="B18" s="8"/>
      <c r="C18" s="53"/>
      <c r="D18" s="53"/>
      <c r="E18" s="68" t="s">
        <v>26</v>
      </c>
      <c r="F18" s="71">
        <f t="shared" ref="F18:K18" si="2">+SUMIF($D$24:$D$167,"S",F$24:F$167)</f>
        <v>432</v>
      </c>
      <c r="G18" s="71">
        <f t="shared" si="2"/>
        <v>384</v>
      </c>
      <c r="H18" s="71">
        <f t="shared" si="2"/>
        <v>816</v>
      </c>
      <c r="I18" s="72">
        <f t="shared" si="2"/>
        <v>27</v>
      </c>
      <c r="J18" s="71">
        <f t="shared" si="2"/>
        <v>12</v>
      </c>
      <c r="K18" s="70">
        <f t="shared" si="2"/>
        <v>39</v>
      </c>
      <c r="L18" s="69">
        <f>+IF(K18&gt;0,K18/K16,"-")</f>
        <v>0.16115702479338842</v>
      </c>
      <c r="O18" s="63" t="s">
        <v>25</v>
      </c>
      <c r="P18" s="63" t="s">
        <v>24</v>
      </c>
    </row>
    <row r="19" spans="2:16" ht="12.75">
      <c r="B19" s="8"/>
      <c r="C19" s="53"/>
      <c r="D19" s="53"/>
      <c r="E19" s="68" t="s">
        <v>23</v>
      </c>
      <c r="F19" s="66">
        <f t="shared" ref="F19:K19" si="3">+SUMIF($E$24:$E$167,"S",F$24:F$167)</f>
        <v>0</v>
      </c>
      <c r="G19" s="66">
        <f t="shared" si="3"/>
        <v>0</v>
      </c>
      <c r="H19" s="66">
        <f t="shared" si="3"/>
        <v>0</v>
      </c>
      <c r="I19" s="67">
        <f t="shared" si="3"/>
        <v>0</v>
      </c>
      <c r="J19" s="66">
        <f t="shared" si="3"/>
        <v>0</v>
      </c>
      <c r="K19" s="65">
        <f t="shared" si="3"/>
        <v>0</v>
      </c>
      <c r="L19" s="64" t="str">
        <f>+IF(K19&gt;0,K19/K16,"-")</f>
        <v>-</v>
      </c>
      <c r="O19" s="63" t="s">
        <v>22</v>
      </c>
    </row>
    <row r="20" spans="2:16" ht="12.75">
      <c r="B20" s="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63" t="s">
        <v>21</v>
      </c>
      <c r="P20" s="53"/>
    </row>
    <row r="21" spans="2:16" ht="27.75" customHeight="1">
      <c r="B21" s="62" t="s">
        <v>20</v>
      </c>
      <c r="C21" s="61"/>
      <c r="D21" s="60"/>
      <c r="E21" s="60"/>
      <c r="F21" s="56"/>
      <c r="G21" s="56"/>
      <c r="H21" s="56"/>
      <c r="I21" s="56"/>
      <c r="J21" s="56"/>
      <c r="K21" s="59"/>
      <c r="L21" s="53"/>
      <c r="M21" s="58"/>
      <c r="N21" s="58"/>
    </row>
    <row r="22" spans="2:16" ht="15" customHeight="1">
      <c r="B22" s="57"/>
      <c r="C22" s="56"/>
      <c r="D22" s="55"/>
      <c r="E22" s="54"/>
      <c r="F22" s="128" t="s">
        <v>19</v>
      </c>
      <c r="G22" s="129"/>
      <c r="H22" s="129"/>
      <c r="I22" s="129" t="s">
        <v>18</v>
      </c>
      <c r="J22" s="129"/>
      <c r="K22" s="129"/>
      <c r="L22" s="53"/>
      <c r="M22" s="52"/>
      <c r="O22" s="107" t="s">
        <v>17</v>
      </c>
      <c r="P22" s="108"/>
    </row>
    <row r="23" spans="2:16" ht="60.75" customHeight="1">
      <c r="B23" s="50" t="s">
        <v>16</v>
      </c>
      <c r="C23" s="51" t="s">
        <v>15</v>
      </c>
      <c r="D23" s="50" t="s">
        <v>14</v>
      </c>
      <c r="E23" s="49" t="s">
        <v>13</v>
      </c>
      <c r="F23" s="48" t="s">
        <v>12</v>
      </c>
      <c r="G23" s="48" t="s">
        <v>11</v>
      </c>
      <c r="H23" s="47" t="s">
        <v>10</v>
      </c>
      <c r="I23" s="47" t="s">
        <v>9</v>
      </c>
      <c r="J23" s="47" t="s">
        <v>8</v>
      </c>
      <c r="K23" s="47" t="s">
        <v>7</v>
      </c>
      <c r="L23" s="8"/>
      <c r="M23" s="46" t="s">
        <v>6</v>
      </c>
      <c r="N23" s="45" t="s">
        <v>5</v>
      </c>
      <c r="O23" s="44" t="s">
        <v>4</v>
      </c>
      <c r="P23" s="43" t="s">
        <v>3</v>
      </c>
    </row>
    <row r="24" spans="2:16" ht="15" customHeight="1">
      <c r="B24" s="32">
        <v>1</v>
      </c>
      <c r="C24" s="26" t="s">
        <v>52</v>
      </c>
      <c r="D24" s="25" t="s">
        <v>27</v>
      </c>
      <c r="E24" s="31" t="s">
        <v>24</v>
      </c>
      <c r="F24" s="30">
        <v>48</v>
      </c>
      <c r="G24" s="30">
        <v>0</v>
      </c>
      <c r="H24" s="42">
        <f t="shared" ref="H24:H55" si="4">IF($C24&gt;0,$M24,0)</f>
        <v>48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0</v>
      </c>
      <c r="K24" s="27">
        <f t="shared" ref="K24:K55" si="7">+N24</f>
        <v>3</v>
      </c>
      <c r="L24" s="8"/>
      <c r="M24" s="41">
        <f t="shared" ref="M24:M55" si="8">+SUM(F24:G24)</f>
        <v>48</v>
      </c>
      <c r="N24" s="40">
        <f t="shared" ref="N24:N55" si="9">+SUM(I24:J24)</f>
        <v>3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0</v>
      </c>
    </row>
    <row r="25" spans="2:16" ht="15" customHeight="1">
      <c r="B25" s="25"/>
      <c r="C25" s="26" t="s">
        <v>53</v>
      </c>
      <c r="D25" s="25" t="s">
        <v>27</v>
      </c>
      <c r="E25" s="24" t="s">
        <v>24</v>
      </c>
      <c r="F25" s="23">
        <v>48</v>
      </c>
      <c r="G25" s="23">
        <v>0</v>
      </c>
      <c r="H25" s="36">
        <f t="shared" si="4"/>
        <v>48</v>
      </c>
      <c r="I25" s="21">
        <f t="shared" si="5"/>
        <v>3</v>
      </c>
      <c r="J25" s="21">
        <f t="shared" si="6"/>
        <v>0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>
        <f t="shared" si="11"/>
        <v>0</v>
      </c>
    </row>
    <row r="26" spans="2:16" ht="15" customHeight="1">
      <c r="B26" s="25"/>
      <c r="C26" s="26" t="s">
        <v>54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26" t="s">
        <v>55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26" t="s">
        <v>56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26" t="s">
        <v>57</v>
      </c>
      <c r="D29" s="25" t="s">
        <v>27</v>
      </c>
      <c r="E29" s="24" t="s">
        <v>24</v>
      </c>
      <c r="F29" s="23">
        <v>48</v>
      </c>
      <c r="G29" s="23">
        <v>32</v>
      </c>
      <c r="H29" s="36">
        <f t="shared" si="4"/>
        <v>80</v>
      </c>
      <c r="I29" s="21">
        <f t="shared" si="5"/>
        <v>3</v>
      </c>
      <c r="J29" s="21">
        <f t="shared" si="6"/>
        <v>1</v>
      </c>
      <c r="K29" s="20">
        <f t="shared" si="7"/>
        <v>4</v>
      </c>
      <c r="L29" s="8"/>
      <c r="M29" s="19">
        <f t="shared" si="8"/>
        <v>80</v>
      </c>
      <c r="N29" s="18">
        <f t="shared" si="9"/>
        <v>4</v>
      </c>
      <c r="O29" s="17">
        <f t="shared" si="10"/>
        <v>3</v>
      </c>
      <c r="P29" s="16">
        <f t="shared" si="11"/>
        <v>1</v>
      </c>
    </row>
    <row r="30" spans="2:16" ht="15" customHeight="1">
      <c r="B30" s="25"/>
      <c r="C30" s="26" t="s">
        <v>108</v>
      </c>
      <c r="D30" s="25" t="s">
        <v>27</v>
      </c>
      <c r="E30" s="24" t="s">
        <v>24</v>
      </c>
      <c r="F30" s="23">
        <v>16</v>
      </c>
      <c r="G30" s="23">
        <v>32</v>
      </c>
      <c r="H30" s="36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26" t="s">
        <v>113</v>
      </c>
      <c r="D31" s="25" t="s">
        <v>27</v>
      </c>
      <c r="E31" s="24" t="s">
        <v>24</v>
      </c>
      <c r="F31" s="23">
        <v>16</v>
      </c>
      <c r="G31" s="23">
        <v>32</v>
      </c>
      <c r="H31" s="36">
        <f t="shared" si="4"/>
        <v>48</v>
      </c>
      <c r="I31" s="21">
        <f t="shared" si="5"/>
        <v>1</v>
      </c>
      <c r="J31" s="21">
        <f t="shared" si="6"/>
        <v>1</v>
      </c>
      <c r="K31" s="20">
        <f t="shared" si="7"/>
        <v>2</v>
      </c>
      <c r="L31" s="8"/>
      <c r="M31" s="19">
        <f t="shared" si="8"/>
        <v>48</v>
      </c>
      <c r="N31" s="18">
        <f t="shared" si="9"/>
        <v>2</v>
      </c>
      <c r="O31" s="17">
        <f t="shared" si="10"/>
        <v>1</v>
      </c>
      <c r="P31" s="16">
        <f t="shared" si="11"/>
        <v>1</v>
      </c>
    </row>
    <row r="32" spans="2:16" ht="15" customHeight="1">
      <c r="B32" s="25"/>
      <c r="C32" s="26" t="s">
        <v>114</v>
      </c>
      <c r="D32" s="25" t="s">
        <v>27</v>
      </c>
      <c r="E32" s="24" t="s">
        <v>24</v>
      </c>
      <c r="F32" s="23">
        <v>16</v>
      </c>
      <c r="G32" s="23">
        <v>32</v>
      </c>
      <c r="H32" s="36">
        <f t="shared" si="4"/>
        <v>48</v>
      </c>
      <c r="I32" s="21">
        <f t="shared" si="5"/>
        <v>1</v>
      </c>
      <c r="J32" s="21">
        <f t="shared" si="6"/>
        <v>1</v>
      </c>
      <c r="K32" s="20">
        <f t="shared" si="7"/>
        <v>2</v>
      </c>
      <c r="L32" s="8"/>
      <c r="M32" s="19">
        <f t="shared" si="8"/>
        <v>48</v>
      </c>
      <c r="N32" s="18">
        <f t="shared" si="9"/>
        <v>2</v>
      </c>
      <c r="O32" s="17">
        <f t="shared" si="10"/>
        <v>1</v>
      </c>
      <c r="P32" s="16">
        <f t="shared" si="11"/>
        <v>1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26" t="s">
        <v>58</v>
      </c>
      <c r="D36" s="25" t="s">
        <v>24</v>
      </c>
      <c r="E36" s="24" t="s">
        <v>24</v>
      </c>
      <c r="F36" s="30">
        <v>48</v>
      </c>
      <c r="G36" s="30">
        <v>64</v>
      </c>
      <c r="H36" s="22">
        <f t="shared" si="4"/>
        <v>112</v>
      </c>
      <c r="I36" s="21">
        <f t="shared" si="5"/>
        <v>3</v>
      </c>
      <c r="J36" s="21">
        <f t="shared" si="6"/>
        <v>2</v>
      </c>
      <c r="K36" s="20">
        <f t="shared" si="7"/>
        <v>5</v>
      </c>
      <c r="L36" s="8"/>
      <c r="M36" s="19">
        <f t="shared" si="8"/>
        <v>112</v>
      </c>
      <c r="N36" s="18">
        <f t="shared" si="9"/>
        <v>5</v>
      </c>
      <c r="O36" s="17">
        <f t="shared" si="10"/>
        <v>3</v>
      </c>
      <c r="P36" s="16">
        <f t="shared" si="11"/>
        <v>2</v>
      </c>
    </row>
    <row r="37" spans="2:16" ht="15" customHeight="1">
      <c r="B37" s="25"/>
      <c r="C37" s="26" t="s">
        <v>59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60</v>
      </c>
      <c r="D38" s="25" t="s">
        <v>24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61</v>
      </c>
      <c r="D39" s="25" t="s">
        <v>24</v>
      </c>
      <c r="E39" s="24" t="s">
        <v>24</v>
      </c>
      <c r="F39" s="23">
        <v>64</v>
      </c>
      <c r="G39" s="23">
        <v>0</v>
      </c>
      <c r="H39" s="22">
        <f t="shared" si="4"/>
        <v>64</v>
      </c>
      <c r="I39" s="21">
        <f t="shared" si="5"/>
        <v>4</v>
      </c>
      <c r="J39" s="21">
        <f t="shared" si="6"/>
        <v>0</v>
      </c>
      <c r="K39" s="20">
        <f t="shared" si="7"/>
        <v>4</v>
      </c>
      <c r="L39" s="8"/>
      <c r="M39" s="19">
        <f t="shared" si="8"/>
        <v>64</v>
      </c>
      <c r="N39" s="18">
        <f t="shared" si="9"/>
        <v>4</v>
      </c>
      <c r="O39" s="17">
        <f t="shared" si="10"/>
        <v>4</v>
      </c>
      <c r="P39" s="16">
        <f t="shared" si="11"/>
        <v>0</v>
      </c>
    </row>
    <row r="40" spans="2:16" ht="15" customHeight="1">
      <c r="B40" s="25"/>
      <c r="C40" s="26" t="s">
        <v>62</v>
      </c>
      <c r="D40" s="25" t="s">
        <v>27</v>
      </c>
      <c r="E40" s="24" t="s">
        <v>24</v>
      </c>
      <c r="F40" s="23">
        <v>48</v>
      </c>
      <c r="G40" s="23">
        <v>0</v>
      </c>
      <c r="H40" s="22">
        <f t="shared" si="4"/>
        <v>48</v>
      </c>
      <c r="I40" s="21">
        <f t="shared" si="5"/>
        <v>3</v>
      </c>
      <c r="J40" s="21">
        <f t="shared" si="6"/>
        <v>0</v>
      </c>
      <c r="K40" s="20">
        <f t="shared" si="7"/>
        <v>3</v>
      </c>
      <c r="L40" s="8"/>
      <c r="M40" s="19">
        <f t="shared" si="8"/>
        <v>48</v>
      </c>
      <c r="N40" s="18">
        <f t="shared" si="9"/>
        <v>3</v>
      </c>
      <c r="O40" s="17">
        <f t="shared" si="10"/>
        <v>3</v>
      </c>
      <c r="P40" s="16">
        <f t="shared" si="11"/>
        <v>0</v>
      </c>
    </row>
    <row r="41" spans="2:16" ht="15" customHeight="1">
      <c r="B41" s="25"/>
      <c r="C41" s="26" t="s">
        <v>63</v>
      </c>
      <c r="D41" s="25" t="s">
        <v>24</v>
      </c>
      <c r="E41" s="24" t="s">
        <v>24</v>
      </c>
      <c r="F41" s="23">
        <v>48</v>
      </c>
      <c r="G41" s="23">
        <v>0</v>
      </c>
      <c r="H41" s="22">
        <f t="shared" si="4"/>
        <v>48</v>
      </c>
      <c r="I41" s="21">
        <f t="shared" si="5"/>
        <v>3</v>
      </c>
      <c r="J41" s="21">
        <f t="shared" si="6"/>
        <v>0</v>
      </c>
      <c r="K41" s="20">
        <f t="shared" si="7"/>
        <v>3</v>
      </c>
      <c r="L41" s="8"/>
      <c r="M41" s="19">
        <f t="shared" si="8"/>
        <v>48</v>
      </c>
      <c r="N41" s="18">
        <f t="shared" si="9"/>
        <v>3</v>
      </c>
      <c r="O41" s="17">
        <f t="shared" si="10"/>
        <v>3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26" t="s">
        <v>64</v>
      </c>
      <c r="D48" s="25" t="s">
        <v>24</v>
      </c>
      <c r="E48" s="24" t="s">
        <v>24</v>
      </c>
      <c r="F48" s="23">
        <v>48</v>
      </c>
      <c r="G48" s="23">
        <v>64</v>
      </c>
      <c r="H48" s="29">
        <f t="shared" si="4"/>
        <v>112</v>
      </c>
      <c r="I48" s="28">
        <f t="shared" si="5"/>
        <v>3</v>
      </c>
      <c r="J48" s="28">
        <f t="shared" si="6"/>
        <v>2</v>
      </c>
      <c r="K48" s="27">
        <f t="shared" si="7"/>
        <v>5</v>
      </c>
      <c r="L48" s="8"/>
      <c r="M48" s="19">
        <f t="shared" si="8"/>
        <v>112</v>
      </c>
      <c r="N48" s="18">
        <f t="shared" si="9"/>
        <v>5</v>
      </c>
      <c r="O48" s="17">
        <f t="shared" si="10"/>
        <v>3</v>
      </c>
      <c r="P48" s="16">
        <f t="shared" si="11"/>
        <v>2</v>
      </c>
    </row>
    <row r="49" spans="2:16" ht="15" customHeight="1">
      <c r="B49" s="25"/>
      <c r="C49" s="26" t="s">
        <v>65</v>
      </c>
      <c r="D49" s="25" t="s">
        <v>24</v>
      </c>
      <c r="E49" s="24" t="s">
        <v>24</v>
      </c>
      <c r="F49" s="23">
        <v>32</v>
      </c>
      <c r="G49" s="23">
        <v>32</v>
      </c>
      <c r="H49" s="22">
        <f t="shared" si="4"/>
        <v>64</v>
      </c>
      <c r="I49" s="21">
        <f t="shared" si="5"/>
        <v>2</v>
      </c>
      <c r="J49" s="21">
        <f t="shared" si="6"/>
        <v>1</v>
      </c>
      <c r="K49" s="20">
        <f t="shared" si="7"/>
        <v>3</v>
      </c>
      <c r="L49" s="8"/>
      <c r="M49" s="19">
        <f t="shared" si="8"/>
        <v>64</v>
      </c>
      <c r="N49" s="18">
        <f t="shared" si="9"/>
        <v>3</v>
      </c>
      <c r="O49" s="17">
        <f t="shared" si="10"/>
        <v>2</v>
      </c>
      <c r="P49" s="16">
        <f t="shared" si="11"/>
        <v>1</v>
      </c>
    </row>
    <row r="50" spans="2:16" ht="15" customHeight="1">
      <c r="B50" s="25"/>
      <c r="C50" s="26" t="s">
        <v>66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67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68</v>
      </c>
      <c r="D52" s="25" t="s">
        <v>24</v>
      </c>
      <c r="E52" s="24" t="s">
        <v>24</v>
      </c>
      <c r="F52" s="23">
        <v>64</v>
      </c>
      <c r="G52" s="23">
        <v>64</v>
      </c>
      <c r="H52" s="22">
        <f t="shared" si="4"/>
        <v>128</v>
      </c>
      <c r="I52" s="21">
        <f t="shared" si="5"/>
        <v>4</v>
      </c>
      <c r="J52" s="21">
        <f t="shared" si="6"/>
        <v>2</v>
      </c>
      <c r="K52" s="20">
        <f t="shared" si="7"/>
        <v>6</v>
      </c>
      <c r="L52" s="8"/>
      <c r="M52" s="19">
        <f t="shared" si="8"/>
        <v>128</v>
      </c>
      <c r="N52" s="18">
        <f t="shared" si="9"/>
        <v>6</v>
      </c>
      <c r="O52" s="17">
        <f t="shared" si="10"/>
        <v>4</v>
      </c>
      <c r="P52" s="16">
        <f t="shared" si="11"/>
        <v>2</v>
      </c>
    </row>
    <row r="53" spans="2:16" ht="15" customHeight="1">
      <c r="B53" s="25"/>
      <c r="C53" s="26" t="s">
        <v>102</v>
      </c>
      <c r="D53" s="25" t="s">
        <v>27</v>
      </c>
      <c r="E53" s="24" t="s">
        <v>24</v>
      </c>
      <c r="F53" s="23">
        <v>16</v>
      </c>
      <c r="G53" s="23">
        <v>32</v>
      </c>
      <c r="H53" s="22">
        <f t="shared" si="4"/>
        <v>48</v>
      </c>
      <c r="I53" s="21">
        <f t="shared" si="5"/>
        <v>1</v>
      </c>
      <c r="J53" s="21">
        <f t="shared" si="6"/>
        <v>1</v>
      </c>
      <c r="K53" s="20">
        <f t="shared" si="7"/>
        <v>2</v>
      </c>
      <c r="L53" s="8"/>
      <c r="M53" s="19">
        <f t="shared" si="8"/>
        <v>48</v>
      </c>
      <c r="N53" s="18">
        <f t="shared" si="9"/>
        <v>2</v>
      </c>
      <c r="O53" s="17">
        <f t="shared" si="10"/>
        <v>1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26" t="s">
        <v>69</v>
      </c>
      <c r="D60" s="25" t="s">
        <v>24</v>
      </c>
      <c r="E60" s="31" t="s">
        <v>24</v>
      </c>
      <c r="F60" s="30">
        <v>32</v>
      </c>
      <c r="G60" s="30">
        <v>32</v>
      </c>
      <c r="H60" s="29">
        <f t="shared" si="12"/>
        <v>64</v>
      </c>
      <c r="I60" s="28">
        <f t="shared" si="13"/>
        <v>2</v>
      </c>
      <c r="J60" s="28">
        <f t="shared" si="14"/>
        <v>1</v>
      </c>
      <c r="K60" s="27">
        <f t="shared" si="15"/>
        <v>3</v>
      </c>
      <c r="L60" s="8"/>
      <c r="M60" s="19">
        <f t="shared" si="16"/>
        <v>64</v>
      </c>
      <c r="N60" s="18">
        <f t="shared" si="17"/>
        <v>3</v>
      </c>
      <c r="O60" s="17">
        <f t="shared" si="18"/>
        <v>2</v>
      </c>
      <c r="P60" s="16">
        <f t="shared" si="19"/>
        <v>1</v>
      </c>
    </row>
    <row r="61" spans="2:16" ht="15" customHeight="1">
      <c r="B61" s="25"/>
      <c r="C61" s="26" t="s">
        <v>70</v>
      </c>
      <c r="D61" s="25" t="s">
        <v>24</v>
      </c>
      <c r="E61" s="24" t="s">
        <v>24</v>
      </c>
      <c r="F61" s="23">
        <v>48</v>
      </c>
      <c r="G61" s="23">
        <v>32</v>
      </c>
      <c r="H61" s="22">
        <f t="shared" si="12"/>
        <v>80</v>
      </c>
      <c r="I61" s="21">
        <f t="shared" si="13"/>
        <v>3</v>
      </c>
      <c r="J61" s="21">
        <f t="shared" si="14"/>
        <v>1</v>
      </c>
      <c r="K61" s="20">
        <f t="shared" si="15"/>
        <v>4</v>
      </c>
      <c r="L61" s="8"/>
      <c r="M61" s="19">
        <f t="shared" si="16"/>
        <v>80</v>
      </c>
      <c r="N61" s="18">
        <f t="shared" si="17"/>
        <v>4</v>
      </c>
      <c r="O61" s="17">
        <f t="shared" si="18"/>
        <v>3</v>
      </c>
      <c r="P61" s="16">
        <f t="shared" si="19"/>
        <v>1</v>
      </c>
    </row>
    <row r="62" spans="2:16" ht="15" customHeight="1">
      <c r="B62" s="25"/>
      <c r="C62" s="26" t="s">
        <v>71</v>
      </c>
      <c r="D62" s="25" t="s">
        <v>24</v>
      </c>
      <c r="E62" s="24" t="s">
        <v>24</v>
      </c>
      <c r="F62" s="23">
        <v>32</v>
      </c>
      <c r="G62" s="23">
        <v>32</v>
      </c>
      <c r="H62" s="22">
        <f t="shared" si="12"/>
        <v>64</v>
      </c>
      <c r="I62" s="21">
        <f t="shared" si="13"/>
        <v>2</v>
      </c>
      <c r="J62" s="21">
        <f t="shared" si="14"/>
        <v>1</v>
      </c>
      <c r="K62" s="20">
        <f t="shared" si="15"/>
        <v>3</v>
      </c>
      <c r="L62" s="8"/>
      <c r="M62" s="19">
        <f t="shared" si="16"/>
        <v>64</v>
      </c>
      <c r="N62" s="18">
        <f t="shared" si="17"/>
        <v>3</v>
      </c>
      <c r="O62" s="17">
        <f t="shared" si="18"/>
        <v>2</v>
      </c>
      <c r="P62" s="16">
        <f t="shared" si="19"/>
        <v>1</v>
      </c>
    </row>
    <row r="63" spans="2:16" ht="15" customHeight="1">
      <c r="B63" s="25"/>
      <c r="C63" s="26" t="s">
        <v>72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73</v>
      </c>
      <c r="D64" s="25" t="s">
        <v>24</v>
      </c>
      <c r="E64" s="24" t="s">
        <v>24</v>
      </c>
      <c r="F64" s="23">
        <v>48</v>
      </c>
      <c r="G64" s="23">
        <v>0</v>
      </c>
      <c r="H64" s="22">
        <f t="shared" si="12"/>
        <v>48</v>
      </c>
      <c r="I64" s="21">
        <f t="shared" si="13"/>
        <v>3</v>
      </c>
      <c r="J64" s="21">
        <f t="shared" si="14"/>
        <v>0</v>
      </c>
      <c r="K64" s="20">
        <f t="shared" si="15"/>
        <v>3</v>
      </c>
      <c r="L64" s="8"/>
      <c r="M64" s="19">
        <f t="shared" si="16"/>
        <v>48</v>
      </c>
      <c r="N64" s="18">
        <f t="shared" si="17"/>
        <v>3</v>
      </c>
      <c r="O64" s="17">
        <f t="shared" si="18"/>
        <v>3</v>
      </c>
      <c r="P64" s="16">
        <f t="shared" si="19"/>
        <v>0</v>
      </c>
    </row>
    <row r="65" spans="2:16" ht="15" customHeight="1">
      <c r="B65" s="25"/>
      <c r="C65" s="26" t="s">
        <v>74</v>
      </c>
      <c r="D65" s="25" t="s">
        <v>24</v>
      </c>
      <c r="E65" s="25" t="s">
        <v>24</v>
      </c>
      <c r="F65" s="23">
        <v>48</v>
      </c>
      <c r="G65" s="23">
        <v>96</v>
      </c>
      <c r="H65" s="22">
        <f t="shared" si="12"/>
        <v>144</v>
      </c>
      <c r="I65" s="21">
        <f t="shared" si="13"/>
        <v>3</v>
      </c>
      <c r="J65" s="21">
        <f t="shared" si="14"/>
        <v>3</v>
      </c>
      <c r="K65" s="20">
        <f t="shared" si="15"/>
        <v>6</v>
      </c>
      <c r="L65" s="8"/>
      <c r="M65" s="19">
        <f t="shared" si="16"/>
        <v>144</v>
      </c>
      <c r="N65" s="18">
        <f t="shared" si="17"/>
        <v>6</v>
      </c>
      <c r="O65" s="17">
        <f t="shared" si="18"/>
        <v>3</v>
      </c>
      <c r="P65" s="16">
        <f t="shared" si="19"/>
        <v>3</v>
      </c>
    </row>
    <row r="66" spans="2:16" ht="15" customHeight="1">
      <c r="B66" s="25"/>
      <c r="C66" s="26" t="s">
        <v>103</v>
      </c>
      <c r="D66" s="25" t="s">
        <v>27</v>
      </c>
      <c r="E66" s="24" t="s">
        <v>24</v>
      </c>
      <c r="F66" s="23">
        <v>16</v>
      </c>
      <c r="G66" s="23">
        <v>32</v>
      </c>
      <c r="H66" s="22">
        <f t="shared" si="12"/>
        <v>48</v>
      </c>
      <c r="I66" s="21">
        <f t="shared" si="13"/>
        <v>1</v>
      </c>
      <c r="J66" s="21">
        <f t="shared" si="14"/>
        <v>1</v>
      </c>
      <c r="K66" s="20">
        <f t="shared" si="15"/>
        <v>2</v>
      </c>
      <c r="L66" s="8"/>
      <c r="M66" s="19">
        <f t="shared" si="16"/>
        <v>48</v>
      </c>
      <c r="N66" s="18">
        <f t="shared" si="17"/>
        <v>2</v>
      </c>
      <c r="O66" s="17">
        <f t="shared" si="18"/>
        <v>1</v>
      </c>
      <c r="P66" s="16">
        <f t="shared" si="19"/>
        <v>1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26" t="s">
        <v>75</v>
      </c>
      <c r="D72" s="32" t="s">
        <v>24</v>
      </c>
      <c r="E72" s="32" t="s">
        <v>24</v>
      </c>
      <c r="F72" s="30">
        <v>48</v>
      </c>
      <c r="G72" s="30">
        <v>96</v>
      </c>
      <c r="H72" s="29">
        <f t="shared" si="12"/>
        <v>144</v>
      </c>
      <c r="I72" s="28">
        <f t="shared" si="13"/>
        <v>3</v>
      </c>
      <c r="J72" s="28">
        <f t="shared" si="14"/>
        <v>3</v>
      </c>
      <c r="K72" s="27">
        <f t="shared" si="15"/>
        <v>6</v>
      </c>
      <c r="L72" s="8"/>
      <c r="M72" s="19">
        <f t="shared" si="16"/>
        <v>144</v>
      </c>
      <c r="N72" s="18">
        <f t="shared" si="17"/>
        <v>6</v>
      </c>
      <c r="O72" s="17">
        <f t="shared" si="18"/>
        <v>3</v>
      </c>
      <c r="P72" s="16">
        <f t="shared" si="19"/>
        <v>3</v>
      </c>
    </row>
    <row r="73" spans="2:16" ht="15" customHeight="1">
      <c r="B73" s="25"/>
      <c r="C73" s="26" t="s">
        <v>76</v>
      </c>
      <c r="D73" s="25" t="s">
        <v>24</v>
      </c>
      <c r="E73" s="25" t="s">
        <v>24</v>
      </c>
      <c r="F73" s="23">
        <v>32</v>
      </c>
      <c r="G73" s="23">
        <v>64</v>
      </c>
      <c r="H73" s="22">
        <f t="shared" si="12"/>
        <v>96</v>
      </c>
      <c r="I73" s="21">
        <f t="shared" si="13"/>
        <v>2</v>
      </c>
      <c r="J73" s="21">
        <f t="shared" si="14"/>
        <v>2</v>
      </c>
      <c r="K73" s="20">
        <f t="shared" si="15"/>
        <v>4</v>
      </c>
      <c r="L73" s="8"/>
      <c r="M73" s="19">
        <f t="shared" si="16"/>
        <v>96</v>
      </c>
      <c r="N73" s="18">
        <f t="shared" si="17"/>
        <v>4</v>
      </c>
      <c r="O73" s="17">
        <f t="shared" si="18"/>
        <v>2</v>
      </c>
      <c r="P73" s="16">
        <f t="shared" si="19"/>
        <v>2</v>
      </c>
    </row>
    <row r="74" spans="2:16" ht="15" customHeight="1">
      <c r="B74" s="25"/>
      <c r="C74" s="26" t="s">
        <v>77</v>
      </c>
      <c r="D74" s="25" t="s">
        <v>24</v>
      </c>
      <c r="E74" s="25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26" t="s">
        <v>78</v>
      </c>
      <c r="D75" s="25" t="s">
        <v>24</v>
      </c>
      <c r="E75" s="25" t="s">
        <v>24</v>
      </c>
      <c r="F75" s="23">
        <v>48</v>
      </c>
      <c r="G75" s="23">
        <v>0</v>
      </c>
      <c r="H75" s="22">
        <f t="shared" si="12"/>
        <v>48</v>
      </c>
      <c r="I75" s="21">
        <f t="shared" si="13"/>
        <v>3</v>
      </c>
      <c r="J75" s="21">
        <f t="shared" si="14"/>
        <v>0</v>
      </c>
      <c r="K75" s="20">
        <f t="shared" si="15"/>
        <v>3</v>
      </c>
      <c r="L75" s="8"/>
      <c r="M75" s="19">
        <f t="shared" si="16"/>
        <v>48</v>
      </c>
      <c r="N75" s="18">
        <f t="shared" si="17"/>
        <v>3</v>
      </c>
      <c r="O75" s="17">
        <f t="shared" si="18"/>
        <v>3</v>
      </c>
      <c r="P75" s="16">
        <f t="shared" si="19"/>
        <v>0</v>
      </c>
    </row>
    <row r="76" spans="2:16" ht="15" customHeight="1">
      <c r="B76" s="25"/>
      <c r="C76" s="26" t="s">
        <v>79</v>
      </c>
      <c r="D76" s="25" t="s">
        <v>24</v>
      </c>
      <c r="E76" s="25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26" t="s">
        <v>106</v>
      </c>
      <c r="D77" s="25" t="s">
        <v>24</v>
      </c>
      <c r="E77" s="25" t="s">
        <v>24</v>
      </c>
      <c r="F77" s="23">
        <v>48</v>
      </c>
      <c r="G77" s="23">
        <v>0</v>
      </c>
      <c r="H77" s="22">
        <f t="shared" si="12"/>
        <v>48</v>
      </c>
      <c r="I77" s="21">
        <f t="shared" si="13"/>
        <v>3</v>
      </c>
      <c r="J77" s="21">
        <f t="shared" si="14"/>
        <v>0</v>
      </c>
      <c r="K77" s="20">
        <f t="shared" si="15"/>
        <v>3</v>
      </c>
      <c r="L77" s="8"/>
      <c r="M77" s="19">
        <f t="shared" si="16"/>
        <v>48</v>
      </c>
      <c r="N77" s="18">
        <f t="shared" si="17"/>
        <v>3</v>
      </c>
      <c r="O77" s="17">
        <f t="shared" si="18"/>
        <v>3</v>
      </c>
      <c r="P77" s="16">
        <f t="shared" si="19"/>
        <v>0</v>
      </c>
    </row>
    <row r="78" spans="2:16" ht="15" customHeight="1">
      <c r="B78" s="25"/>
      <c r="C78" s="26" t="s">
        <v>109</v>
      </c>
      <c r="D78" s="25" t="s">
        <v>24</v>
      </c>
      <c r="E78" s="24" t="s">
        <v>24</v>
      </c>
      <c r="F78" s="23">
        <v>16</v>
      </c>
      <c r="G78" s="23">
        <v>64</v>
      </c>
      <c r="H78" s="22">
        <f t="shared" si="12"/>
        <v>80</v>
      </c>
      <c r="I78" s="21">
        <f t="shared" si="13"/>
        <v>1</v>
      </c>
      <c r="J78" s="21">
        <f t="shared" si="14"/>
        <v>2</v>
      </c>
      <c r="K78" s="20">
        <f t="shared" si="15"/>
        <v>3</v>
      </c>
      <c r="L78" s="8"/>
      <c r="M78" s="19">
        <f t="shared" si="16"/>
        <v>80</v>
      </c>
      <c r="N78" s="18">
        <f t="shared" si="17"/>
        <v>3</v>
      </c>
      <c r="O78" s="17">
        <f t="shared" si="18"/>
        <v>1</v>
      </c>
      <c r="P78" s="16">
        <f t="shared" si="19"/>
        <v>2</v>
      </c>
    </row>
    <row r="79" spans="2:16" ht="15" customHeight="1">
      <c r="B79" s="25"/>
      <c r="C79" s="26" t="s">
        <v>112</v>
      </c>
      <c r="D79" s="25" t="s">
        <v>24</v>
      </c>
      <c r="E79" s="24" t="s">
        <v>24</v>
      </c>
      <c r="F79" s="23">
        <v>48</v>
      </c>
      <c r="G79" s="23">
        <v>0</v>
      </c>
      <c r="H79" s="22">
        <f t="shared" si="12"/>
        <v>48</v>
      </c>
      <c r="I79" s="21">
        <f t="shared" si="13"/>
        <v>3</v>
      </c>
      <c r="J79" s="21">
        <f t="shared" si="14"/>
        <v>0</v>
      </c>
      <c r="K79" s="20">
        <f t="shared" si="15"/>
        <v>3</v>
      </c>
      <c r="L79" s="8"/>
      <c r="M79" s="19">
        <f t="shared" si="16"/>
        <v>48</v>
      </c>
      <c r="N79" s="18">
        <f t="shared" si="17"/>
        <v>3</v>
      </c>
      <c r="O79" s="17">
        <f t="shared" si="18"/>
        <v>3</v>
      </c>
      <c r="P79" s="16">
        <f t="shared" si="19"/>
        <v>0</v>
      </c>
    </row>
    <row r="80" spans="2:16" ht="15" customHeight="1">
      <c r="B80" s="25"/>
      <c r="C80" s="26" t="s">
        <v>104</v>
      </c>
      <c r="D80" s="25" t="s">
        <v>27</v>
      </c>
      <c r="E80" s="24" t="s">
        <v>24</v>
      </c>
      <c r="F80" s="23">
        <v>16</v>
      </c>
      <c r="G80" s="23">
        <v>32</v>
      </c>
      <c r="H80" s="22">
        <f t="shared" si="12"/>
        <v>48</v>
      </c>
      <c r="I80" s="21">
        <f t="shared" si="13"/>
        <v>1</v>
      </c>
      <c r="J80" s="21">
        <f t="shared" si="14"/>
        <v>1</v>
      </c>
      <c r="K80" s="20">
        <f t="shared" si="15"/>
        <v>2</v>
      </c>
      <c r="L80" s="8"/>
      <c r="M80" s="19">
        <f t="shared" si="16"/>
        <v>48</v>
      </c>
      <c r="N80" s="18">
        <f t="shared" si="17"/>
        <v>2</v>
      </c>
      <c r="O80" s="17">
        <f t="shared" si="18"/>
        <v>1</v>
      </c>
      <c r="P80" s="16">
        <f t="shared" si="19"/>
        <v>1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26" t="s">
        <v>80</v>
      </c>
      <c r="D84" s="25" t="s">
        <v>24</v>
      </c>
      <c r="E84" s="24" t="s">
        <v>24</v>
      </c>
      <c r="F84" s="30">
        <v>48</v>
      </c>
      <c r="G84" s="30">
        <v>96</v>
      </c>
      <c r="H84" s="29">
        <f t="shared" si="12"/>
        <v>144</v>
      </c>
      <c r="I84" s="28">
        <f t="shared" si="13"/>
        <v>3</v>
      </c>
      <c r="J84" s="28">
        <f t="shared" si="14"/>
        <v>3</v>
      </c>
      <c r="K84" s="27">
        <f t="shared" si="15"/>
        <v>6</v>
      </c>
      <c r="L84" s="8"/>
      <c r="M84" s="19">
        <f t="shared" si="16"/>
        <v>144</v>
      </c>
      <c r="N84" s="18">
        <f t="shared" si="17"/>
        <v>6</v>
      </c>
      <c r="O84" s="17">
        <f t="shared" si="18"/>
        <v>3</v>
      </c>
      <c r="P84" s="16">
        <f t="shared" si="19"/>
        <v>3</v>
      </c>
    </row>
    <row r="85" spans="2:16" ht="15" customHeight="1">
      <c r="B85" s="25"/>
      <c r="C85" s="26" t="s">
        <v>81</v>
      </c>
      <c r="D85" s="25" t="s">
        <v>24</v>
      </c>
      <c r="E85" s="24" t="s">
        <v>24</v>
      </c>
      <c r="F85" s="23">
        <v>48</v>
      </c>
      <c r="G85" s="23">
        <v>64</v>
      </c>
      <c r="H85" s="22">
        <f t="shared" si="12"/>
        <v>112</v>
      </c>
      <c r="I85" s="21">
        <f t="shared" si="13"/>
        <v>3</v>
      </c>
      <c r="J85" s="21">
        <f t="shared" si="14"/>
        <v>2</v>
      </c>
      <c r="K85" s="20">
        <f t="shared" si="15"/>
        <v>5</v>
      </c>
      <c r="L85" s="8"/>
      <c r="M85" s="19">
        <f t="shared" si="16"/>
        <v>112</v>
      </c>
      <c r="N85" s="18">
        <f t="shared" si="17"/>
        <v>5</v>
      </c>
      <c r="O85" s="17">
        <f t="shared" si="18"/>
        <v>3</v>
      </c>
      <c r="P85" s="16">
        <f t="shared" si="19"/>
        <v>2</v>
      </c>
    </row>
    <row r="86" spans="2:16" ht="15" customHeight="1">
      <c r="B86" s="25"/>
      <c r="C86" s="26" t="s">
        <v>82</v>
      </c>
      <c r="D86" s="25" t="s">
        <v>24</v>
      </c>
      <c r="E86" s="24" t="s">
        <v>24</v>
      </c>
      <c r="F86" s="23">
        <v>32</v>
      </c>
      <c r="G86" s="23">
        <v>64</v>
      </c>
      <c r="H86" s="22">
        <f t="shared" si="12"/>
        <v>96</v>
      </c>
      <c r="I86" s="21">
        <f t="shared" si="13"/>
        <v>2</v>
      </c>
      <c r="J86" s="21">
        <f t="shared" si="14"/>
        <v>2</v>
      </c>
      <c r="K86" s="20">
        <f t="shared" si="15"/>
        <v>4</v>
      </c>
      <c r="L86" s="8"/>
      <c r="M86" s="19">
        <f t="shared" si="16"/>
        <v>96</v>
      </c>
      <c r="N86" s="18">
        <f t="shared" si="17"/>
        <v>4</v>
      </c>
      <c r="O86" s="17">
        <f t="shared" si="18"/>
        <v>2</v>
      </c>
      <c r="P86" s="16">
        <f t="shared" si="19"/>
        <v>2</v>
      </c>
    </row>
    <row r="87" spans="2:16" ht="15" customHeight="1">
      <c r="B87" s="25"/>
      <c r="C87" s="26" t="s">
        <v>83</v>
      </c>
      <c r="D87" s="25" t="s">
        <v>24</v>
      </c>
      <c r="E87" s="24" t="s">
        <v>24</v>
      </c>
      <c r="F87" s="23">
        <v>48</v>
      </c>
      <c r="G87" s="23">
        <v>64</v>
      </c>
      <c r="H87" s="22">
        <f t="shared" si="12"/>
        <v>112</v>
      </c>
      <c r="I87" s="21">
        <f t="shared" si="13"/>
        <v>3</v>
      </c>
      <c r="J87" s="21">
        <f t="shared" si="14"/>
        <v>2</v>
      </c>
      <c r="K87" s="20">
        <f t="shared" si="15"/>
        <v>5</v>
      </c>
      <c r="L87" s="8"/>
      <c r="M87" s="19">
        <f t="shared" si="16"/>
        <v>112</v>
      </c>
      <c r="N87" s="18">
        <f t="shared" si="17"/>
        <v>5</v>
      </c>
      <c r="O87" s="17">
        <f t="shared" si="18"/>
        <v>3</v>
      </c>
      <c r="P87" s="16">
        <f t="shared" si="19"/>
        <v>2</v>
      </c>
    </row>
    <row r="88" spans="2:16" ht="15" customHeight="1">
      <c r="B88" s="25"/>
      <c r="C88" s="26" t="s">
        <v>84</v>
      </c>
      <c r="D88" s="25" t="s">
        <v>24</v>
      </c>
      <c r="E88" s="24" t="s">
        <v>24</v>
      </c>
      <c r="F88" s="23">
        <v>32</v>
      </c>
      <c r="G88" s="23">
        <v>0</v>
      </c>
      <c r="H88" s="22">
        <f t="shared" ref="H88:H119" si="20">IF($C88&gt;0,$M88,0)</f>
        <v>32</v>
      </c>
      <c r="I88" s="21">
        <f t="shared" ref="I88:I119" si="21">+IF(OR($E$13=$D$11,$E$13=$E$11,$E$13=$F$11),O88,"-")</f>
        <v>2</v>
      </c>
      <c r="J88" s="21">
        <f t="shared" ref="J88:J119" si="22">+IF(OR($E$13=$D$11,$E$13=$E$11,$E$13=$F$11),P88,"-")</f>
        <v>0</v>
      </c>
      <c r="K88" s="20">
        <f t="shared" ref="K88:K119" si="23">+N88</f>
        <v>2</v>
      </c>
      <c r="L88" s="8"/>
      <c r="M88" s="19">
        <f t="shared" ref="M88:M119" si="24">+SUM(F88:G88)</f>
        <v>32</v>
      </c>
      <c r="N88" s="18">
        <f t="shared" ref="N88:N119" si="25">+SUM(I88:J88)</f>
        <v>2</v>
      </c>
      <c r="O88" s="17">
        <f t="shared" ref="O88:O119" si="26">+IF($H$13&lt;=0,"-",IF($H$13&gt;0,$F88/$H$13))</f>
        <v>2</v>
      </c>
      <c r="P88" s="16">
        <f t="shared" ref="P88:P119" si="27">+IF($J$13&lt;=0,"-",IF($J$13&gt;0,$G88/$J$13))</f>
        <v>0</v>
      </c>
    </row>
    <row r="89" spans="2:16" ht="15" customHeight="1">
      <c r="B89" s="25"/>
      <c r="C89" s="26" t="s">
        <v>105</v>
      </c>
      <c r="D89" s="25" t="s">
        <v>27</v>
      </c>
      <c r="E89" s="24" t="s">
        <v>24</v>
      </c>
      <c r="F89" s="23">
        <v>16</v>
      </c>
      <c r="G89" s="23">
        <v>32</v>
      </c>
      <c r="H89" s="22">
        <f t="shared" si="20"/>
        <v>48</v>
      </c>
      <c r="I89" s="21">
        <f t="shared" si="21"/>
        <v>1</v>
      </c>
      <c r="J89" s="21">
        <f t="shared" si="22"/>
        <v>1</v>
      </c>
      <c r="K89" s="20">
        <f t="shared" si="23"/>
        <v>2</v>
      </c>
      <c r="L89" s="8"/>
      <c r="M89" s="19">
        <f t="shared" si="24"/>
        <v>48</v>
      </c>
      <c r="N89" s="18">
        <f t="shared" si="25"/>
        <v>2</v>
      </c>
      <c r="O89" s="17">
        <f t="shared" si="26"/>
        <v>1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26" t="s">
        <v>85</v>
      </c>
      <c r="D96" s="32" t="s">
        <v>24</v>
      </c>
      <c r="E96" s="32" t="s">
        <v>24</v>
      </c>
      <c r="F96" s="30">
        <v>32</v>
      </c>
      <c r="G96" s="30">
        <v>64</v>
      </c>
      <c r="H96" s="29">
        <f t="shared" si="20"/>
        <v>96</v>
      </c>
      <c r="I96" s="28">
        <f t="shared" si="21"/>
        <v>2</v>
      </c>
      <c r="J96" s="28">
        <f t="shared" si="22"/>
        <v>2</v>
      </c>
      <c r="K96" s="27">
        <f t="shared" si="23"/>
        <v>4</v>
      </c>
      <c r="L96" s="8"/>
      <c r="M96" s="19">
        <f t="shared" si="24"/>
        <v>96</v>
      </c>
      <c r="N96" s="18">
        <f t="shared" si="25"/>
        <v>4</v>
      </c>
      <c r="O96" s="17">
        <f t="shared" si="26"/>
        <v>2</v>
      </c>
      <c r="P96" s="16">
        <f t="shared" si="27"/>
        <v>2</v>
      </c>
    </row>
    <row r="97" spans="2:16" ht="15" customHeight="1">
      <c r="B97" s="25"/>
      <c r="C97" s="26" t="s">
        <v>86</v>
      </c>
      <c r="D97" s="25" t="s">
        <v>24</v>
      </c>
      <c r="E97" s="25" t="s">
        <v>24</v>
      </c>
      <c r="F97" s="23">
        <v>48</v>
      </c>
      <c r="G97" s="23">
        <v>64</v>
      </c>
      <c r="H97" s="22">
        <f t="shared" si="20"/>
        <v>112</v>
      </c>
      <c r="I97" s="21">
        <f t="shared" si="21"/>
        <v>3</v>
      </c>
      <c r="J97" s="21">
        <f t="shared" si="22"/>
        <v>2</v>
      </c>
      <c r="K97" s="20">
        <f t="shared" si="23"/>
        <v>5</v>
      </c>
      <c r="L97" s="8"/>
      <c r="M97" s="19">
        <f t="shared" si="24"/>
        <v>112</v>
      </c>
      <c r="N97" s="18">
        <f t="shared" si="25"/>
        <v>5</v>
      </c>
      <c r="O97" s="17">
        <f t="shared" si="26"/>
        <v>3</v>
      </c>
      <c r="P97" s="16">
        <f t="shared" si="27"/>
        <v>2</v>
      </c>
    </row>
    <row r="98" spans="2:16" ht="15" customHeight="1">
      <c r="B98" s="25"/>
      <c r="C98" s="26" t="s">
        <v>87</v>
      </c>
      <c r="D98" s="25" t="s">
        <v>24</v>
      </c>
      <c r="E98" s="25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26" t="s">
        <v>88</v>
      </c>
      <c r="D99" s="25" t="s">
        <v>24</v>
      </c>
      <c r="E99" s="25" t="s">
        <v>24</v>
      </c>
      <c r="F99" s="23">
        <v>32</v>
      </c>
      <c r="G99" s="23">
        <v>64</v>
      </c>
      <c r="H99" s="22">
        <f t="shared" si="20"/>
        <v>96</v>
      </c>
      <c r="I99" s="21">
        <f t="shared" si="21"/>
        <v>2</v>
      </c>
      <c r="J99" s="21">
        <f t="shared" si="22"/>
        <v>2</v>
      </c>
      <c r="K99" s="20">
        <f t="shared" si="23"/>
        <v>4</v>
      </c>
      <c r="L99" s="8"/>
      <c r="M99" s="19">
        <f t="shared" si="24"/>
        <v>96</v>
      </c>
      <c r="N99" s="18">
        <f t="shared" si="25"/>
        <v>4</v>
      </c>
      <c r="O99" s="17">
        <f t="shared" si="26"/>
        <v>2</v>
      </c>
      <c r="P99" s="16">
        <f t="shared" si="27"/>
        <v>2</v>
      </c>
    </row>
    <row r="100" spans="2:16" ht="15" customHeight="1">
      <c r="B100" s="25"/>
      <c r="C100" s="26" t="s">
        <v>89</v>
      </c>
      <c r="D100" s="25" t="s">
        <v>24</v>
      </c>
      <c r="E100" s="25" t="s">
        <v>24</v>
      </c>
      <c r="F100" s="23">
        <v>32</v>
      </c>
      <c r="G100" s="23">
        <v>64</v>
      </c>
      <c r="H100" s="22">
        <f t="shared" si="20"/>
        <v>96</v>
      </c>
      <c r="I100" s="21">
        <f t="shared" si="21"/>
        <v>2</v>
      </c>
      <c r="J100" s="21">
        <f t="shared" si="22"/>
        <v>2</v>
      </c>
      <c r="K100" s="20">
        <f t="shared" si="23"/>
        <v>4</v>
      </c>
      <c r="L100" s="8"/>
      <c r="M100" s="19">
        <f t="shared" si="24"/>
        <v>96</v>
      </c>
      <c r="N100" s="18">
        <f t="shared" si="25"/>
        <v>4</v>
      </c>
      <c r="O100" s="17">
        <f t="shared" si="26"/>
        <v>2</v>
      </c>
      <c r="P100" s="16">
        <f t="shared" si="27"/>
        <v>2</v>
      </c>
    </row>
    <row r="101" spans="2:16" ht="15" customHeight="1">
      <c r="B101" s="25"/>
      <c r="C101" s="26" t="s">
        <v>107</v>
      </c>
      <c r="D101" s="25" t="s">
        <v>24</v>
      </c>
      <c r="E101" s="25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 t="s">
        <v>110</v>
      </c>
      <c r="D102" s="25" t="s">
        <v>24</v>
      </c>
      <c r="E102" s="24" t="s">
        <v>24</v>
      </c>
      <c r="F102" s="23">
        <v>48</v>
      </c>
      <c r="G102" s="23">
        <v>0</v>
      </c>
      <c r="H102" s="22">
        <f t="shared" si="20"/>
        <v>48</v>
      </c>
      <c r="I102" s="21">
        <f t="shared" si="21"/>
        <v>3</v>
      </c>
      <c r="J102" s="21">
        <f t="shared" si="22"/>
        <v>0</v>
      </c>
      <c r="K102" s="20">
        <f t="shared" si="23"/>
        <v>3</v>
      </c>
      <c r="L102" s="8"/>
      <c r="M102" s="19">
        <f t="shared" si="24"/>
        <v>48</v>
      </c>
      <c r="N102" s="18">
        <f t="shared" si="25"/>
        <v>3</v>
      </c>
      <c r="O102" s="17">
        <f t="shared" si="26"/>
        <v>3</v>
      </c>
      <c r="P102" s="16">
        <f t="shared" si="27"/>
        <v>0</v>
      </c>
    </row>
    <row r="103" spans="2:16" ht="15" customHeight="1">
      <c r="B103" s="25"/>
      <c r="C103" s="26" t="s">
        <v>111</v>
      </c>
      <c r="D103" s="25" t="s">
        <v>24</v>
      </c>
      <c r="E103" s="24" t="s">
        <v>24</v>
      </c>
      <c r="F103" s="23">
        <v>32</v>
      </c>
      <c r="G103" s="23">
        <v>32</v>
      </c>
      <c r="H103" s="22">
        <f>IF($C103&gt;0,$M103,0)</f>
        <v>64</v>
      </c>
      <c r="I103" s="21">
        <f t="shared" si="21"/>
        <v>2</v>
      </c>
      <c r="J103" s="21">
        <f t="shared" si="22"/>
        <v>1</v>
      </c>
      <c r="K103" s="20">
        <f t="shared" si="23"/>
        <v>3</v>
      </c>
      <c r="L103" s="8"/>
      <c r="M103" s="19">
        <f>+SUM(F103:G103)</f>
        <v>64</v>
      </c>
      <c r="N103" s="18">
        <f t="shared" si="25"/>
        <v>3</v>
      </c>
      <c r="O103" s="17">
        <f>+IF($H$13&lt;=0,"-",IF($H$13&gt;0,$F103/$H$13))</f>
        <v>2</v>
      </c>
      <c r="P103" s="16">
        <f>+IF($J$13&lt;=0,"-",IF($J$13&gt;0,$G103/$J$13))</f>
        <v>1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26" t="s">
        <v>90</v>
      </c>
      <c r="D108" s="25" t="s">
        <v>24</v>
      </c>
      <c r="E108" s="24" t="s">
        <v>24</v>
      </c>
      <c r="F108" s="30">
        <v>48</v>
      </c>
      <c r="G108" s="30">
        <v>64</v>
      </c>
      <c r="H108" s="29">
        <f t="shared" si="20"/>
        <v>112</v>
      </c>
      <c r="I108" s="28">
        <f t="shared" si="21"/>
        <v>3</v>
      </c>
      <c r="J108" s="28">
        <f t="shared" si="22"/>
        <v>2</v>
      </c>
      <c r="K108" s="27">
        <f t="shared" si="23"/>
        <v>5</v>
      </c>
      <c r="L108" s="8"/>
      <c r="M108" s="19">
        <f t="shared" si="24"/>
        <v>112</v>
      </c>
      <c r="N108" s="18">
        <f t="shared" si="25"/>
        <v>5</v>
      </c>
      <c r="O108" s="17">
        <f t="shared" si="26"/>
        <v>3</v>
      </c>
      <c r="P108" s="16">
        <f t="shared" si="27"/>
        <v>2</v>
      </c>
    </row>
    <row r="109" spans="2:16" ht="15" customHeight="1">
      <c r="B109" s="25"/>
      <c r="C109" s="26" t="s">
        <v>91</v>
      </c>
      <c r="D109" s="25" t="s">
        <v>24</v>
      </c>
      <c r="E109" s="24" t="s">
        <v>24</v>
      </c>
      <c r="F109" s="23">
        <v>32</v>
      </c>
      <c r="G109" s="23">
        <v>64</v>
      </c>
      <c r="H109" s="22">
        <f t="shared" si="20"/>
        <v>96</v>
      </c>
      <c r="I109" s="21">
        <f t="shared" si="21"/>
        <v>2</v>
      </c>
      <c r="J109" s="21">
        <f t="shared" si="22"/>
        <v>2</v>
      </c>
      <c r="K109" s="20">
        <f t="shared" si="23"/>
        <v>4</v>
      </c>
      <c r="L109" s="8"/>
      <c r="M109" s="19">
        <f t="shared" si="24"/>
        <v>96</v>
      </c>
      <c r="N109" s="18">
        <f t="shared" si="25"/>
        <v>4</v>
      </c>
      <c r="O109" s="17">
        <f t="shared" si="26"/>
        <v>2</v>
      </c>
      <c r="P109" s="16">
        <f t="shared" si="27"/>
        <v>2</v>
      </c>
    </row>
    <row r="110" spans="2:16" ht="15" customHeight="1">
      <c r="B110" s="25"/>
      <c r="C110" s="26" t="s">
        <v>92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93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94</v>
      </c>
      <c r="D112" s="25" t="s">
        <v>24</v>
      </c>
      <c r="E112" s="24" t="s">
        <v>24</v>
      </c>
      <c r="F112" s="23">
        <v>0</v>
      </c>
      <c r="G112" s="23">
        <v>192</v>
      </c>
      <c r="H112" s="22">
        <f t="shared" si="20"/>
        <v>192</v>
      </c>
      <c r="I112" s="21">
        <f t="shared" si="21"/>
        <v>0</v>
      </c>
      <c r="J112" s="21">
        <f t="shared" si="22"/>
        <v>6</v>
      </c>
      <c r="K112" s="20">
        <f t="shared" si="23"/>
        <v>6</v>
      </c>
      <c r="L112" s="8"/>
      <c r="M112" s="19">
        <f t="shared" si="24"/>
        <v>192</v>
      </c>
      <c r="N112" s="18">
        <f t="shared" si="25"/>
        <v>6</v>
      </c>
      <c r="O112" s="17">
        <f t="shared" si="26"/>
        <v>0</v>
      </c>
      <c r="P112" s="16">
        <f t="shared" si="27"/>
        <v>6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>IF($C113&gt;0,$M113,0)</f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>+SUM(F113:G113)</f>
        <v>0</v>
      </c>
      <c r="N113" s="18">
        <f t="shared" si="25"/>
        <v>0</v>
      </c>
      <c r="O113" s="17">
        <f>+IF($H$13&lt;=0,"-",IF($H$13&gt;0,$F113/$H$13))</f>
        <v>0</v>
      </c>
      <c r="P113" s="16">
        <f>+IF($J$13&lt;=0,"-",IF($J$13&gt;0,$G113/$J$13))</f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26" t="s">
        <v>95</v>
      </c>
      <c r="D120" s="32" t="s">
        <v>24</v>
      </c>
      <c r="E120" s="32" t="s">
        <v>24</v>
      </c>
      <c r="F120" s="30">
        <v>32</v>
      </c>
      <c r="G120" s="30">
        <v>64</v>
      </c>
      <c r="H120" s="29">
        <f t="shared" ref="H120:H151" si="28">IF($C120&gt;0,$M120,0)</f>
        <v>96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2</v>
      </c>
      <c r="K120" s="27">
        <f t="shared" ref="K120:K151" si="31">+N120</f>
        <v>4</v>
      </c>
      <c r="L120" s="8"/>
      <c r="M120" s="19">
        <f t="shared" ref="M120:M151" si="32">+SUM(F120:G120)</f>
        <v>96</v>
      </c>
      <c r="N120" s="18">
        <f t="shared" ref="N120:N151" si="33">+SUM(I120:J120)</f>
        <v>4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2</v>
      </c>
    </row>
    <row r="121" spans="2:16" ht="15" customHeight="1">
      <c r="B121" s="25"/>
      <c r="C121" s="26" t="s">
        <v>96</v>
      </c>
      <c r="D121" s="25" t="s">
        <v>24</v>
      </c>
      <c r="E121" s="25" t="s">
        <v>24</v>
      </c>
      <c r="F121" s="23">
        <v>32</v>
      </c>
      <c r="G121" s="23">
        <v>64</v>
      </c>
      <c r="H121" s="22">
        <f t="shared" si="28"/>
        <v>96</v>
      </c>
      <c r="I121" s="21">
        <f t="shared" si="29"/>
        <v>2</v>
      </c>
      <c r="J121" s="21">
        <f t="shared" si="30"/>
        <v>2</v>
      </c>
      <c r="K121" s="20">
        <f t="shared" si="31"/>
        <v>4</v>
      </c>
      <c r="L121" s="8"/>
      <c r="M121" s="19">
        <f t="shared" si="32"/>
        <v>96</v>
      </c>
      <c r="N121" s="18">
        <f t="shared" si="33"/>
        <v>4</v>
      </c>
      <c r="O121" s="17">
        <f t="shared" si="34"/>
        <v>2</v>
      </c>
      <c r="P121" s="16">
        <f t="shared" si="35"/>
        <v>2</v>
      </c>
    </row>
    <row r="122" spans="2:16" ht="15" customHeight="1">
      <c r="B122" s="25"/>
      <c r="C122" s="26" t="s">
        <v>97</v>
      </c>
      <c r="D122" s="25" t="s">
        <v>24</v>
      </c>
      <c r="E122" s="25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 t="s">
        <v>98</v>
      </c>
      <c r="D123" s="25" t="s">
        <v>24</v>
      </c>
      <c r="E123" s="25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26" t="s">
        <v>99</v>
      </c>
      <c r="D124" s="25" t="s">
        <v>24</v>
      </c>
      <c r="E124" s="25" t="s">
        <v>24</v>
      </c>
      <c r="F124" s="23">
        <v>32</v>
      </c>
      <c r="G124" s="23">
        <v>0</v>
      </c>
      <c r="H124" s="22">
        <f t="shared" si="28"/>
        <v>32</v>
      </c>
      <c r="I124" s="21">
        <f t="shared" si="29"/>
        <v>2</v>
      </c>
      <c r="J124" s="21">
        <f t="shared" si="30"/>
        <v>0</v>
      </c>
      <c r="K124" s="20">
        <f t="shared" si="31"/>
        <v>2</v>
      </c>
      <c r="L124" s="8"/>
      <c r="M124" s="19">
        <f t="shared" si="32"/>
        <v>32</v>
      </c>
      <c r="N124" s="18">
        <f t="shared" si="33"/>
        <v>2</v>
      </c>
      <c r="O124" s="17">
        <f t="shared" si="34"/>
        <v>2</v>
      </c>
      <c r="P124" s="16">
        <f t="shared" si="35"/>
        <v>0</v>
      </c>
    </row>
    <row r="125" spans="2:16" ht="15" customHeight="1">
      <c r="B125" s="25"/>
      <c r="C125" s="26" t="s">
        <v>100</v>
      </c>
      <c r="D125" s="25" t="s">
        <v>24</v>
      </c>
      <c r="E125" s="25" t="s">
        <v>24</v>
      </c>
      <c r="F125" s="23">
        <v>0</v>
      </c>
      <c r="G125" s="23">
        <v>192</v>
      </c>
      <c r="H125" s="22">
        <f t="shared" si="28"/>
        <v>192</v>
      </c>
      <c r="I125" s="21">
        <f t="shared" si="29"/>
        <v>0</v>
      </c>
      <c r="J125" s="21">
        <f t="shared" si="30"/>
        <v>6</v>
      </c>
      <c r="K125" s="20">
        <f t="shared" si="31"/>
        <v>6</v>
      </c>
      <c r="L125" s="8"/>
      <c r="M125" s="19">
        <f t="shared" si="32"/>
        <v>192</v>
      </c>
      <c r="N125" s="18">
        <f t="shared" si="33"/>
        <v>6</v>
      </c>
      <c r="O125" s="17">
        <f t="shared" si="34"/>
        <v>0</v>
      </c>
      <c r="P125" s="16">
        <f t="shared" si="35"/>
        <v>6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26" t="s">
        <v>101</v>
      </c>
      <c r="D132" s="25" t="s">
        <v>24</v>
      </c>
      <c r="E132" s="24" t="s">
        <v>24</v>
      </c>
      <c r="F132" s="30">
        <v>0</v>
      </c>
      <c r="G132" s="30">
        <v>704</v>
      </c>
      <c r="H132" s="29">
        <f t="shared" si="28"/>
        <v>704</v>
      </c>
      <c r="I132" s="28">
        <f t="shared" si="29"/>
        <v>0</v>
      </c>
      <c r="J132" s="28">
        <f t="shared" si="30"/>
        <v>22</v>
      </c>
      <c r="K132" s="27">
        <f t="shared" si="31"/>
        <v>22</v>
      </c>
      <c r="L132" s="8"/>
      <c r="M132" s="19">
        <f t="shared" si="32"/>
        <v>704</v>
      </c>
      <c r="N132" s="18">
        <f t="shared" si="33"/>
        <v>22</v>
      </c>
      <c r="O132" s="17">
        <f t="shared" si="34"/>
        <v>0</v>
      </c>
      <c r="P132" s="16">
        <f t="shared" si="35"/>
        <v>22</v>
      </c>
    </row>
    <row r="133" spans="2:16" ht="15" customHeight="1">
      <c r="B133" s="25"/>
      <c r="C133" s="26"/>
      <c r="D133" s="104"/>
      <c r="E133" s="105"/>
      <c r="F133" s="106"/>
      <c r="G133" s="106"/>
      <c r="H133" s="22">
        <f t="shared" si="28"/>
        <v>0</v>
      </c>
      <c r="I133" s="21">
        <f t="shared" si="29"/>
        <v>0</v>
      </c>
      <c r="J133" s="21">
        <f t="shared" si="30"/>
        <v>0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>
        <f t="shared" si="35"/>
        <v>0</v>
      </c>
    </row>
    <row r="134" spans="2:16" ht="15" customHeight="1">
      <c r="B134" s="25"/>
      <c r="C134" s="26"/>
      <c r="D134" s="104"/>
      <c r="E134" s="105"/>
      <c r="F134" s="106"/>
      <c r="G134" s="106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104"/>
      <c r="E135" s="105"/>
      <c r="F135" s="106"/>
      <c r="G135" s="106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104"/>
      <c r="E136" s="105"/>
      <c r="F136" s="106"/>
      <c r="G136" s="106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9" t="s">
        <v>2</v>
      </c>
      <c r="C168" s="109"/>
      <c r="D168" s="109"/>
      <c r="E168" s="109"/>
      <c r="F168" s="109"/>
      <c r="G168" s="109"/>
      <c r="H168" s="109"/>
      <c r="I168" s="109"/>
    </row>
    <row r="170" spans="2:16" ht="12.75" customHeight="1">
      <c r="B170" s="130" t="s">
        <v>1</v>
      </c>
      <c r="C170" s="130"/>
      <c r="D170" s="130"/>
      <c r="E170" s="131" t="s">
        <v>117</v>
      </c>
      <c r="F170" s="131"/>
      <c r="G170" s="131"/>
      <c r="H170" s="131"/>
      <c r="I170" s="131"/>
      <c r="J170" s="131"/>
      <c r="K170" s="131"/>
      <c r="L170" s="131"/>
      <c r="M170" s="3"/>
      <c r="N170" s="3"/>
      <c r="O170" s="3"/>
      <c r="P170" s="3"/>
    </row>
    <row r="171" spans="2:16" ht="19.5" customHeight="1">
      <c r="B171" s="132" t="s">
        <v>0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M171" s="2"/>
      <c r="N171" s="2"/>
      <c r="O171" s="2"/>
      <c r="P171" s="2"/>
    </row>
    <row r="172" spans="2:16" ht="12" customHeight="1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7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33:G35 B44:G47 B56:G59 B68:G71 B80:G83 B105:G107 B117:G119 B129:G131 B141:G167 E31:G31 B72:B79 D78:G79 B93:G95 B24:B32 D32:G32 B60:B67 D66:G67 B48:B55 D53:G55 B36:B43 D43:G43 B84:B92 D89:G92 B96:B104 D102:G104 B108:B116 D113:G116 B120:B128 D126:G128 B132:B140 D137:G140">
    <cfRule type="cellIs" dxfId="44" priority="65" operator="lessThanOrEqual">
      <formula>0</formula>
    </cfRule>
  </conditionalFormatting>
  <conditionalFormatting sqref="L8">
    <cfRule type="cellIs" dxfId="43" priority="64" operator="lessThanOrEqual">
      <formula>0</formula>
    </cfRule>
  </conditionalFormatting>
  <conditionalFormatting sqref="C8">
    <cfRule type="cellIs" dxfId="42" priority="63" operator="lessThanOrEqual">
      <formula>0</formula>
    </cfRule>
  </conditionalFormatting>
  <conditionalFormatting sqref="L9">
    <cfRule type="cellIs" dxfId="41" priority="62" operator="lessThanOrEqual">
      <formula>0</formula>
    </cfRule>
  </conditionalFormatting>
  <conditionalFormatting sqref="E6:L6">
    <cfRule type="cellIs" dxfId="40" priority="61" operator="lessThanOrEqual">
      <formula>0</formula>
    </cfRule>
  </conditionalFormatting>
  <conditionalFormatting sqref="D133:G136">
    <cfRule type="cellIs" dxfId="39" priority="44" operator="lessThanOrEqual">
      <formula>0</formula>
    </cfRule>
  </conditionalFormatting>
  <conditionalFormatting sqref="E24:G30">
    <cfRule type="cellIs" dxfId="38" priority="41" operator="lessThanOrEqual">
      <formula>0</formula>
    </cfRule>
  </conditionalFormatting>
  <conditionalFormatting sqref="D36:G42">
    <cfRule type="cellIs" dxfId="37" priority="40" operator="lessThanOrEqual">
      <formula>0</formula>
    </cfRule>
  </conditionalFormatting>
  <conditionalFormatting sqref="D48:G52">
    <cfRule type="cellIs" dxfId="36" priority="38" operator="lessThanOrEqual">
      <formula>0</formula>
    </cfRule>
  </conditionalFormatting>
  <conditionalFormatting sqref="D60:G65">
    <cfRule type="cellIs" dxfId="35" priority="36" operator="lessThanOrEqual">
      <formula>0</formula>
    </cfRule>
  </conditionalFormatting>
  <conditionalFormatting sqref="D72:G77">
    <cfRule type="cellIs" dxfId="34" priority="35" operator="lessThanOrEqual">
      <formula>0</formula>
    </cfRule>
  </conditionalFormatting>
  <conditionalFormatting sqref="D84:G88">
    <cfRule type="cellIs" dxfId="33" priority="34" operator="lessThanOrEqual">
      <formula>0</formula>
    </cfRule>
  </conditionalFormatting>
  <conditionalFormatting sqref="D96:G101">
    <cfRule type="cellIs" dxfId="32" priority="33" operator="lessThanOrEqual">
      <formula>0</formula>
    </cfRule>
  </conditionalFormatting>
  <conditionalFormatting sqref="D108:G112">
    <cfRule type="cellIs" dxfId="31" priority="32" operator="lessThanOrEqual">
      <formula>0</formula>
    </cfRule>
  </conditionalFormatting>
  <conditionalFormatting sqref="D120:G125">
    <cfRule type="cellIs" dxfId="30" priority="31" operator="lessThanOrEqual">
      <formula>0</formula>
    </cfRule>
  </conditionalFormatting>
  <conditionalFormatting sqref="D132:G132">
    <cfRule type="cellIs" dxfId="29" priority="30" operator="lessThanOrEqual">
      <formula>0</formula>
    </cfRule>
  </conditionalFormatting>
  <conditionalFormatting sqref="D24:D31">
    <cfRule type="cellIs" dxfId="28" priority="29" operator="lessThanOrEqual">
      <formula>0</formula>
    </cfRule>
  </conditionalFormatting>
  <conditionalFormatting sqref="C72:C79">
    <cfRule type="cellIs" dxfId="27" priority="28" operator="lessThanOrEqual">
      <formula>0</formula>
    </cfRule>
  </conditionalFormatting>
  <conditionalFormatting sqref="C60:C67">
    <cfRule type="cellIs" dxfId="26" priority="27" operator="lessThanOrEqual">
      <formula>0</formula>
    </cfRule>
  </conditionalFormatting>
  <conditionalFormatting sqref="C48:C55">
    <cfRule type="cellIs" dxfId="25" priority="26" operator="lessThanOrEqual">
      <formula>0</formula>
    </cfRule>
  </conditionalFormatting>
  <conditionalFormatting sqref="C36:C43">
    <cfRule type="cellIs" dxfId="24" priority="25" operator="lessThanOrEqual">
      <formula>0</formula>
    </cfRule>
  </conditionalFormatting>
  <conditionalFormatting sqref="C24:C31">
    <cfRule type="cellIs" dxfId="23" priority="24" operator="lessThanOrEqual">
      <formula>0</formula>
    </cfRule>
  </conditionalFormatting>
  <conditionalFormatting sqref="C32">
    <cfRule type="cellIs" dxfId="22" priority="23" operator="lessThanOrEqual">
      <formula>0</formula>
    </cfRule>
  </conditionalFormatting>
  <conditionalFormatting sqref="C92">
    <cfRule type="cellIs" dxfId="21" priority="22" operator="lessThanOrEqual">
      <formula>0</formula>
    </cfRule>
  </conditionalFormatting>
  <conditionalFormatting sqref="C84:C91">
    <cfRule type="cellIs" dxfId="20" priority="21" operator="lessThanOrEqual">
      <formula>0</formula>
    </cfRule>
  </conditionalFormatting>
  <conditionalFormatting sqref="C104">
    <cfRule type="cellIs" dxfId="19" priority="20" operator="lessThanOrEqual">
      <formula>0</formula>
    </cfRule>
  </conditionalFormatting>
  <conditionalFormatting sqref="C96:C103">
    <cfRule type="cellIs" dxfId="18" priority="19" operator="lessThanOrEqual">
      <formula>0</formula>
    </cfRule>
  </conditionalFormatting>
  <conditionalFormatting sqref="C116">
    <cfRule type="cellIs" dxfId="17" priority="18" operator="lessThanOrEqual">
      <formula>0</formula>
    </cfRule>
  </conditionalFormatting>
  <conditionalFormatting sqref="C108:C115">
    <cfRule type="cellIs" dxfId="16" priority="17" operator="lessThanOrEqual">
      <formula>0</formula>
    </cfRule>
  </conditionalFormatting>
  <conditionalFormatting sqref="C128">
    <cfRule type="cellIs" dxfId="15" priority="16" operator="lessThanOrEqual">
      <formula>0</formula>
    </cfRule>
  </conditionalFormatting>
  <conditionalFormatting sqref="C120:C127">
    <cfRule type="cellIs" dxfId="14" priority="15" operator="lessThanOrEqual">
      <formula>0</formula>
    </cfRule>
  </conditionalFormatting>
  <conditionalFormatting sqref="C140">
    <cfRule type="cellIs" dxfId="13" priority="14" operator="lessThanOrEqual">
      <formula>0</formula>
    </cfRule>
  </conditionalFormatting>
  <conditionalFormatting sqref="C132:C139">
    <cfRule type="cellIs" dxfId="12" priority="13" operator="lessThanOrEqual">
      <formula>0</formula>
    </cfRule>
  </conditionalFormatting>
  <conditionalFormatting sqref="D60:D61">
    <cfRule type="cellIs" dxfId="11" priority="12" operator="lessThanOrEqual">
      <formula>0</formula>
    </cfRule>
  </conditionalFormatting>
  <conditionalFormatting sqref="D62:D65">
    <cfRule type="cellIs" dxfId="10" priority="11" operator="lessThanOrEqual">
      <formula>0</formula>
    </cfRule>
  </conditionalFormatting>
  <conditionalFormatting sqref="D73:D79">
    <cfRule type="cellIs" dxfId="9" priority="10" operator="lessThanOrEqual">
      <formula>0</formula>
    </cfRule>
  </conditionalFormatting>
  <conditionalFormatting sqref="D73:D79">
    <cfRule type="cellIs" dxfId="8" priority="9" operator="lessThanOrEqual">
      <formula>0</formula>
    </cfRule>
  </conditionalFormatting>
  <conditionalFormatting sqref="D85:D88">
    <cfRule type="cellIs" dxfId="7" priority="8" operator="lessThanOrEqual">
      <formula>0</formula>
    </cfRule>
  </conditionalFormatting>
  <conditionalFormatting sqref="D85:D88">
    <cfRule type="cellIs" dxfId="6" priority="7" operator="lessThanOrEqual">
      <formula>0</formula>
    </cfRule>
  </conditionalFormatting>
  <conditionalFormatting sqref="D97:D103">
    <cfRule type="cellIs" dxfId="5" priority="6" operator="lessThanOrEqual">
      <formula>0</formula>
    </cfRule>
  </conditionalFormatting>
  <conditionalFormatting sqref="D97:D103">
    <cfRule type="cellIs" dxfId="4" priority="5" operator="lessThanOrEqual">
      <formula>0</formula>
    </cfRule>
  </conditionalFormatting>
  <conditionalFormatting sqref="D109:D112">
    <cfRule type="cellIs" dxfId="3" priority="4" operator="lessThanOrEqual">
      <formula>0</formula>
    </cfRule>
  </conditionalFormatting>
  <conditionalFormatting sqref="D109:D112">
    <cfRule type="cellIs" dxfId="2" priority="3" operator="lessThanOrEqual">
      <formula>0</formula>
    </cfRule>
  </conditionalFormatting>
  <conditionalFormatting sqref="D121:D125">
    <cfRule type="cellIs" dxfId="1" priority="2" operator="lessThanOrEqual">
      <formula>0</formula>
    </cfRule>
  </conditionalFormatting>
  <conditionalFormatting sqref="D121:D125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2016-02-15T17:32:36Z</cp:lastPrinted>
  <dcterms:created xsi:type="dcterms:W3CDTF">2016-01-05T23:37:30Z</dcterms:created>
  <dcterms:modified xsi:type="dcterms:W3CDTF">2016-02-15T17:32:39Z</dcterms:modified>
</cp:coreProperties>
</file>